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7410" windowHeight="4665" tabRatio="954"/>
  </bookViews>
  <sheets>
    <sheet name="Grunddaten" sheetId="1" r:id="rId1"/>
    <sheet name="Bestandesrechnung" sheetId="2" r:id="rId2"/>
    <sheet name="Steuern - Ertrag" sheetId="3" r:id="rId3"/>
    <sheet name="Aufwand" sheetId="4" r:id="rId4"/>
    <sheet name="Investitionen - Finanzierung" sheetId="5" r:id="rId5"/>
    <sheet name="Investitionen - Abschreibungen" sheetId="6" r:id="rId6"/>
    <sheet name="Anlagen" sheetId="7" r:id="rId7"/>
    <sheet name="Mittelflussrechnung" sheetId="8" r:id="rId8"/>
    <sheet name="Ergebnisse" sheetId="9" r:id="rId9"/>
    <sheet name="Grafiken" sheetId="10" r:id="rId10"/>
    <sheet name="Tabelle1" sheetId="11" r:id="rId11"/>
    <sheet name="Tabelle2" sheetId="12" r:id="rId12"/>
  </sheets>
  <definedNames>
    <definedName name="_xlnm.Print_Area" localSheetId="6">Anlagen!$A$1:$P$32</definedName>
    <definedName name="_xlnm.Print_Area" localSheetId="3">Aufwand!$A$1:$L$33</definedName>
    <definedName name="_xlnm.Print_Area" localSheetId="1">Bestandesrechnung!$A$1:$K$37</definedName>
    <definedName name="_xlnm.Print_Area" localSheetId="8">Ergebnisse!$A$1:$J$27</definedName>
    <definedName name="_xlnm.Print_Area" localSheetId="9">Grafiken!$A$1:$L$31</definedName>
    <definedName name="_xlnm.Print_Area" localSheetId="0">Grunddaten!$A$1:$I$24</definedName>
    <definedName name="_xlnm.Print_Area" localSheetId="5">'Investitionen - Abschreibungen'!$A$1:$M$38</definedName>
    <definedName name="_xlnm.Print_Area" localSheetId="4">'Investitionen - Finanzierung'!$A$1:$S$35</definedName>
    <definedName name="_xlnm.Print_Area" localSheetId="7">Mittelflussrechnung!$A$1:$K$24</definedName>
    <definedName name="_xlnm.Print_Area" localSheetId="2">'Steuern - Ertrag'!$A$1:$L$32</definedName>
  </definedNames>
  <calcPr calcId="125725"/>
</workbook>
</file>

<file path=xl/calcChain.xml><?xml version="1.0" encoding="utf-8"?>
<calcChain xmlns="http://schemas.openxmlformats.org/spreadsheetml/2006/main">
  <c r="D7" i="8"/>
  <c r="G28" i="2"/>
  <c r="I28"/>
  <c r="H28"/>
  <c r="F28"/>
  <c r="E28"/>
  <c r="D28"/>
  <c r="D10" s="1"/>
  <c r="I26"/>
  <c r="H26"/>
  <c r="G26"/>
  <c r="H20" i="4" s="1"/>
  <c r="F26" i="2"/>
  <c r="G20" i="4" s="1"/>
  <c r="E26" i="2"/>
  <c r="F20" i="4" s="1"/>
  <c r="D26" i="2"/>
  <c r="E20" i="4" s="1"/>
  <c r="G32" i="6"/>
  <c r="G34" s="1"/>
  <c r="H30" s="1"/>
  <c r="H32" s="1"/>
  <c r="H34" s="1"/>
  <c r="I30" s="1"/>
  <c r="I32" s="1"/>
  <c r="I34" s="1"/>
  <c r="J30" s="1"/>
  <c r="J32" s="1"/>
  <c r="J34" s="1"/>
  <c r="K30" s="1"/>
  <c r="K32" s="1"/>
  <c r="K34" s="1"/>
  <c r="L30" s="1"/>
  <c r="L32" s="1"/>
  <c r="L34" s="1"/>
  <c r="M30" s="1"/>
  <c r="M32" s="1"/>
  <c r="M34" s="1"/>
  <c r="D7"/>
  <c r="B11"/>
  <c r="G27"/>
  <c r="G29" s="1"/>
  <c r="H25" s="1"/>
  <c r="H27" s="1"/>
  <c r="H29" s="1"/>
  <c r="I25" s="1"/>
  <c r="I27" s="1"/>
  <c r="I29" s="1"/>
  <c r="J25" s="1"/>
  <c r="J27" s="1"/>
  <c r="J29" s="1"/>
  <c r="K25" s="1"/>
  <c r="K27" s="1"/>
  <c r="K29" s="1"/>
  <c r="L25" s="1"/>
  <c r="L27" s="1"/>
  <c r="L29" s="1"/>
  <c r="M25" s="1"/>
  <c r="M27" s="1"/>
  <c r="M29" s="1"/>
  <c r="G22"/>
  <c r="J20" i="4" l="1"/>
  <c r="I20"/>
  <c r="D9" i="2"/>
  <c r="D7"/>
  <c r="D13" l="1"/>
  <c r="E30" s="1"/>
  <c r="D24" i="9" s="1"/>
  <c r="D30" i="2"/>
  <c r="E10"/>
  <c r="F10" s="1"/>
  <c r="G10" s="1"/>
  <c r="H10" s="1"/>
  <c r="I10" s="1"/>
  <c r="E9"/>
  <c r="F9" s="1"/>
  <c r="G9" s="1"/>
  <c r="H9" s="1"/>
  <c r="I9" s="1"/>
  <c r="D25"/>
  <c r="C1" i="10"/>
  <c r="C1" i="9"/>
  <c r="D1" i="8"/>
  <c r="C1" i="7"/>
  <c r="D1" i="6"/>
  <c r="D1" i="5"/>
  <c r="D1" i="4"/>
  <c r="D1" i="3"/>
  <c r="C1" i="2"/>
  <c r="F28" i="7"/>
  <c r="E8" i="8" s="1"/>
  <c r="D5"/>
  <c r="G28" i="5"/>
  <c r="D7" i="3"/>
  <c r="D9" s="1"/>
  <c r="E9" s="1"/>
  <c r="E7" s="1"/>
  <c r="C5" i="2"/>
  <c r="P28" i="7"/>
  <c r="O28"/>
  <c r="N28"/>
  <c r="M28"/>
  <c r="L28"/>
  <c r="K28"/>
  <c r="J28"/>
  <c r="I28"/>
  <c r="H28"/>
  <c r="G28"/>
  <c r="E28"/>
  <c r="D28"/>
  <c r="C28"/>
  <c r="D6"/>
  <c r="F6" s="1"/>
  <c r="H6" s="1"/>
  <c r="J6" s="1"/>
  <c r="L6" s="1"/>
  <c r="N6" s="1"/>
  <c r="O1"/>
  <c r="D32" i="4"/>
  <c r="D29"/>
  <c r="D4"/>
  <c r="E4" s="1"/>
  <c r="F4" s="1"/>
  <c r="G4" s="1"/>
  <c r="H4" s="1"/>
  <c r="I4" s="1"/>
  <c r="J4" s="1"/>
  <c r="L1"/>
  <c r="D14" i="3"/>
  <c r="D32" s="1"/>
  <c r="D30" i="4" s="1"/>
  <c r="A6" i="2"/>
  <c r="A7"/>
  <c r="A8" s="1"/>
  <c r="A9" s="1"/>
  <c r="A15" s="1"/>
  <c r="A16" s="1"/>
  <c r="A17" s="1"/>
  <c r="A18" s="1"/>
  <c r="A25" s="1"/>
  <c r="A34" s="1"/>
  <c r="A35" s="1"/>
  <c r="A36" s="1"/>
  <c r="A37" s="1"/>
  <c r="A5" i="3" s="1"/>
  <c r="A6" s="1"/>
  <c r="A7" s="1"/>
  <c r="A8" s="1"/>
  <c r="A9" s="1"/>
  <c r="A10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5" i="4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5" i="8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6" i="9" s="1"/>
  <c r="A7" s="1"/>
  <c r="A8" s="1"/>
  <c r="A10" s="1"/>
  <c r="A11" s="1"/>
  <c r="A13" s="1"/>
  <c r="A14" s="1"/>
  <c r="A15" s="1"/>
  <c r="A17" s="1"/>
  <c r="A18" s="1"/>
  <c r="A19" s="1"/>
  <c r="A20" s="1"/>
  <c r="A21" s="1"/>
  <c r="A22" s="1"/>
  <c r="A24" s="1"/>
  <c r="A25" s="1"/>
  <c r="D15" i="2"/>
  <c r="C14"/>
  <c r="D36"/>
  <c r="E36"/>
  <c r="F36"/>
  <c r="G36"/>
  <c r="H36"/>
  <c r="I36"/>
  <c r="K1"/>
  <c r="C33"/>
  <c r="D33" s="1"/>
  <c r="E33" s="1"/>
  <c r="F33" s="1"/>
  <c r="G33" s="1"/>
  <c r="H33" s="1"/>
  <c r="I33" s="1"/>
  <c r="C23"/>
  <c r="D23" s="1"/>
  <c r="E23" s="1"/>
  <c r="F23" s="1"/>
  <c r="G23" s="1"/>
  <c r="H23" s="1"/>
  <c r="I23" s="1"/>
  <c r="C4"/>
  <c r="D4" s="1"/>
  <c r="E4" s="1"/>
  <c r="F4" s="1"/>
  <c r="G4" s="1"/>
  <c r="H4" s="1"/>
  <c r="I4" s="1"/>
  <c r="D16"/>
  <c r="E16" s="1"/>
  <c r="C24" i="9"/>
  <c r="H11"/>
  <c r="G11"/>
  <c r="F11"/>
  <c r="E11"/>
  <c r="D11"/>
  <c r="C11"/>
  <c r="C4"/>
  <c r="D4" s="1"/>
  <c r="E4" s="1"/>
  <c r="F4" s="1"/>
  <c r="G4" s="1"/>
  <c r="H4" s="1"/>
  <c r="J1"/>
  <c r="O28" i="5"/>
  <c r="G10" i="9"/>
  <c r="G45" i="10" s="1"/>
  <c r="Q28" i="5"/>
  <c r="H10" i="9" s="1"/>
  <c r="H45" i="10" s="1"/>
  <c r="R28" i="5"/>
  <c r="H19" i="9" s="1"/>
  <c r="P28" i="5"/>
  <c r="G19" i="9" s="1"/>
  <c r="N28" i="5"/>
  <c r="F19" i="9" s="1"/>
  <c r="L28" i="5"/>
  <c r="E19" i="9" s="1"/>
  <c r="J28" i="5"/>
  <c r="D19" i="9" s="1"/>
  <c r="H28" i="5"/>
  <c r="C19" i="9" s="1"/>
  <c r="K28" i="5"/>
  <c r="E10" i="9" s="1"/>
  <c r="E45" i="10" s="1"/>
  <c r="I28" i="5"/>
  <c r="D10" i="9" s="1"/>
  <c r="D45" i="10" s="1"/>
  <c r="C10" i="9"/>
  <c r="C45" i="10" s="1"/>
  <c r="M28" i="5"/>
  <c r="F10" i="9"/>
  <c r="F45" i="10" s="1"/>
  <c r="G8" i="6"/>
  <c r="G10"/>
  <c r="G12"/>
  <c r="G16"/>
  <c r="G18"/>
  <c r="H14"/>
  <c r="H16"/>
  <c r="H18"/>
  <c r="I8"/>
  <c r="I12"/>
  <c r="I14"/>
  <c r="I16"/>
  <c r="I18"/>
  <c r="J8"/>
  <c r="J10"/>
  <c r="J12"/>
  <c r="J14"/>
  <c r="J16"/>
  <c r="J18"/>
  <c r="K8"/>
  <c r="K10"/>
  <c r="K12"/>
  <c r="K14"/>
  <c r="K16"/>
  <c r="K18"/>
  <c r="L8"/>
  <c r="L10"/>
  <c r="L14"/>
  <c r="L16"/>
  <c r="L18"/>
  <c r="D8" i="8"/>
  <c r="D9"/>
  <c r="D10"/>
  <c r="C49" i="10"/>
  <c r="D49" s="1"/>
  <c r="E49" s="1"/>
  <c r="F49" s="1"/>
  <c r="G49" s="1"/>
  <c r="H49" s="1"/>
  <c r="C40"/>
  <c r="D40" s="1"/>
  <c r="E40" s="1"/>
  <c r="F40" s="1"/>
  <c r="G40" s="1"/>
  <c r="H40" s="1"/>
  <c r="C44"/>
  <c r="D44" s="1"/>
  <c r="E44" s="1"/>
  <c r="F44" s="1"/>
  <c r="G44" s="1"/>
  <c r="H44" s="1"/>
  <c r="C35"/>
  <c r="D35" s="1"/>
  <c r="E35" s="1"/>
  <c r="F35" s="1"/>
  <c r="G35" s="1"/>
  <c r="H35" s="1"/>
  <c r="K1"/>
  <c r="C21" i="1"/>
  <c r="D21" s="1"/>
  <c r="E21" s="1"/>
  <c r="F21" s="1"/>
  <c r="G21" s="1"/>
  <c r="H21" s="1"/>
  <c r="I21" s="1"/>
  <c r="M8" i="6"/>
  <c r="M10"/>
  <c r="M12"/>
  <c r="M14"/>
  <c r="M16"/>
  <c r="M18"/>
  <c r="D9"/>
  <c r="D11"/>
  <c r="D17"/>
  <c r="D15"/>
  <c r="D13"/>
  <c r="E18"/>
  <c r="E16"/>
  <c r="E14"/>
  <c r="E12"/>
  <c r="E10"/>
  <c r="E8"/>
  <c r="C17"/>
  <c r="C15"/>
  <c r="C13"/>
  <c r="C11"/>
  <c r="C9"/>
  <c r="C7"/>
  <c r="B17"/>
  <c r="B15"/>
  <c r="B13"/>
  <c r="B9"/>
  <c r="B18"/>
  <c r="B16"/>
  <c r="B14"/>
  <c r="B12"/>
  <c r="B10"/>
  <c r="B8"/>
  <c r="B7"/>
  <c r="A17"/>
  <c r="A15"/>
  <c r="A13"/>
  <c r="A11"/>
  <c r="A9"/>
  <c r="A7"/>
  <c r="L1"/>
  <c r="G6"/>
  <c r="H6" s="1"/>
  <c r="I6" s="1"/>
  <c r="J6" s="1"/>
  <c r="K6" s="1"/>
  <c r="L6" s="1"/>
  <c r="F27" i="5"/>
  <c r="F18" i="6"/>
  <c r="F21" i="5"/>
  <c r="F25"/>
  <c r="F16" i="6"/>
  <c r="F23" i="5"/>
  <c r="F13"/>
  <c r="F12" i="6" s="1"/>
  <c r="L12" s="1"/>
  <c r="F11" i="5"/>
  <c r="F10" i="6" s="1"/>
  <c r="F19" i="5"/>
  <c r="F15"/>
  <c r="F14" i="6" s="1"/>
  <c r="G14" s="1"/>
  <c r="F17" i="5"/>
  <c r="F9"/>
  <c r="F8" i="6" s="1"/>
  <c r="S28" i="5"/>
  <c r="E28"/>
  <c r="D28"/>
  <c r="G6"/>
  <c r="I6" s="1"/>
  <c r="K6" s="1"/>
  <c r="M6" s="1"/>
  <c r="O6" s="1"/>
  <c r="Q6" s="1"/>
  <c r="R1"/>
  <c r="D24" i="8"/>
  <c r="E19" s="1"/>
  <c r="E24"/>
  <c r="F24" s="1"/>
  <c r="D13"/>
  <c r="D14"/>
  <c r="E14"/>
  <c r="F14"/>
  <c r="G14"/>
  <c r="H14"/>
  <c r="F8"/>
  <c r="G8"/>
  <c r="I14"/>
  <c r="E9"/>
  <c r="E10"/>
  <c r="F7"/>
  <c r="F9"/>
  <c r="F10"/>
  <c r="G7"/>
  <c r="G9"/>
  <c r="G10"/>
  <c r="H7"/>
  <c r="H8"/>
  <c r="H9"/>
  <c r="H10"/>
  <c r="I7"/>
  <c r="I8"/>
  <c r="I9"/>
  <c r="I10"/>
  <c r="E16"/>
  <c r="F16"/>
  <c r="G16"/>
  <c r="H16"/>
  <c r="I16"/>
  <c r="D16"/>
  <c r="E15"/>
  <c r="F15"/>
  <c r="G15"/>
  <c r="H15"/>
  <c r="I15"/>
  <c r="D15"/>
  <c r="D4"/>
  <c r="E4" s="1"/>
  <c r="F4" s="1"/>
  <c r="G4" s="1"/>
  <c r="H4" s="1"/>
  <c r="I4" s="1"/>
  <c r="K1"/>
  <c r="D13" i="3"/>
  <c r="E13" s="1"/>
  <c r="F13" s="1"/>
  <c r="G13" s="1"/>
  <c r="H13" s="1"/>
  <c r="I13" s="1"/>
  <c r="J13" s="1"/>
  <c r="D4"/>
  <c r="L1"/>
  <c r="E4"/>
  <c r="F4" s="1"/>
  <c r="G4" s="1"/>
  <c r="H4" s="1"/>
  <c r="I4" s="1"/>
  <c r="J4" s="1"/>
  <c r="I10" i="6" l="1"/>
  <c r="I19" s="1"/>
  <c r="E5" i="3"/>
  <c r="E14" s="1"/>
  <c r="E32" s="1"/>
  <c r="E30" i="4" s="1"/>
  <c r="C6" i="9" s="1"/>
  <c r="E13" i="2"/>
  <c r="E13" i="8"/>
  <c r="D12"/>
  <c r="D8" i="2"/>
  <c r="E25" s="1"/>
  <c r="E12" i="8" s="1"/>
  <c r="H12" i="6"/>
  <c r="E7" i="8"/>
  <c r="E19" i="4"/>
  <c r="H10" i="6"/>
  <c r="H8"/>
  <c r="D31" i="4"/>
  <c r="D33" s="1"/>
  <c r="F9" i="3"/>
  <c r="M19" i="6"/>
  <c r="E19"/>
  <c r="D19"/>
  <c r="E32" i="4"/>
  <c r="C14" i="9"/>
  <c r="E15" i="2"/>
  <c r="D14" i="9" s="1"/>
  <c r="F19" i="6"/>
  <c r="L19"/>
  <c r="K19"/>
  <c r="J19"/>
  <c r="G19"/>
  <c r="G21" s="1"/>
  <c r="G24" s="1"/>
  <c r="G35" s="1"/>
  <c r="G36" s="1"/>
  <c r="G24" i="8"/>
  <c r="G19"/>
  <c r="D17"/>
  <c r="F16" i="2"/>
  <c r="F19" i="8"/>
  <c r="F28" i="5"/>
  <c r="D37" i="2"/>
  <c r="F30" l="1"/>
  <c r="E8"/>
  <c r="F25" s="1"/>
  <c r="F19" i="4"/>
  <c r="F32" s="1"/>
  <c r="E17"/>
  <c r="E29" s="1"/>
  <c r="C7" i="9" s="1"/>
  <c r="H19" i="6"/>
  <c r="F7" i="3"/>
  <c r="G9"/>
  <c r="C17" i="9"/>
  <c r="F15" i="2"/>
  <c r="F37" s="1"/>
  <c r="G17" i="4" s="1"/>
  <c r="E37" i="2"/>
  <c r="F8"/>
  <c r="G25" s="1"/>
  <c r="H24" i="8"/>
  <c r="H19"/>
  <c r="G16" i="2"/>
  <c r="F5" i="3" l="1"/>
  <c r="F14" s="1"/>
  <c r="F32" s="1"/>
  <c r="F30" i="4" s="1"/>
  <c r="D6" i="9" s="1"/>
  <c r="E14"/>
  <c r="F13" i="2"/>
  <c r="E24" i="9"/>
  <c r="F13" i="8"/>
  <c r="H19" i="4"/>
  <c r="G12" i="8"/>
  <c r="G19" i="4"/>
  <c r="F12" i="8"/>
  <c r="E31" i="4"/>
  <c r="D11" i="8" s="1"/>
  <c r="F17" i="4"/>
  <c r="F29" s="1"/>
  <c r="D7" i="9" s="1"/>
  <c r="G7" i="3"/>
  <c r="H9"/>
  <c r="H20" i="6"/>
  <c r="G15" i="2"/>
  <c r="F14" i="9" s="1"/>
  <c r="G8" i="2"/>
  <c r="H25" s="1"/>
  <c r="H16"/>
  <c r="I19" i="8"/>
  <c r="I24"/>
  <c r="E33" i="4" l="1"/>
  <c r="G5" i="3"/>
  <c r="G14" s="1"/>
  <c r="G32" s="1"/>
  <c r="G30" i="4" s="1"/>
  <c r="E6" i="9" s="1"/>
  <c r="G30" i="2"/>
  <c r="I19" i="4"/>
  <c r="H12" i="8"/>
  <c r="C8" i="9"/>
  <c r="C21" s="1"/>
  <c r="C37" i="10" s="1"/>
  <c r="F31" i="4"/>
  <c r="D8" i="9" s="1"/>
  <c r="D21" s="1"/>
  <c r="D37" i="10" s="1"/>
  <c r="H21" i="6"/>
  <c r="H22"/>
  <c r="D17" i="9" s="1"/>
  <c r="I9" i="3"/>
  <c r="H7"/>
  <c r="H15" i="2"/>
  <c r="I15" s="1"/>
  <c r="I37" s="1"/>
  <c r="J17" i="4" s="1"/>
  <c r="G37" i="2"/>
  <c r="H17" i="4" s="1"/>
  <c r="I16" i="2"/>
  <c r="G32" i="4"/>
  <c r="G29"/>
  <c r="D18" i="8"/>
  <c r="D20" s="1"/>
  <c r="C18" i="9" s="1"/>
  <c r="C20" s="1"/>
  <c r="C36" i="10" s="1"/>
  <c r="H5" i="3" l="1"/>
  <c r="H14" s="1"/>
  <c r="H32" s="1"/>
  <c r="H30" i="4" s="1"/>
  <c r="F6" i="9" s="1"/>
  <c r="H14"/>
  <c r="G13" i="2"/>
  <c r="F24" i="9"/>
  <c r="G13" i="8"/>
  <c r="F33" i="4"/>
  <c r="E11" i="8"/>
  <c r="E18" s="1"/>
  <c r="H24" i="6"/>
  <c r="H35" s="1"/>
  <c r="H36" s="1"/>
  <c r="I7" i="3"/>
  <c r="J9"/>
  <c r="J7" s="1"/>
  <c r="G14" i="9"/>
  <c r="H37" i="2"/>
  <c r="I17" i="4" s="1"/>
  <c r="H32"/>
  <c r="H29"/>
  <c r="D22" i="8"/>
  <c r="C13" i="9" s="1"/>
  <c r="C22"/>
  <c r="H8" i="2"/>
  <c r="I25" s="1"/>
  <c r="E7" i="9"/>
  <c r="G31" i="4"/>
  <c r="D21" i="8"/>
  <c r="I5" i="3" l="1"/>
  <c r="I14" s="1"/>
  <c r="I32" s="1"/>
  <c r="I30" i="4" s="1"/>
  <c r="G6" i="9" s="1"/>
  <c r="J5" i="3"/>
  <c r="J14" s="1"/>
  <c r="J32" s="1"/>
  <c r="J30" i="4" s="1"/>
  <c r="H6" i="9" s="1"/>
  <c r="H30" i="2"/>
  <c r="J19" i="4"/>
  <c r="I12" i="8"/>
  <c r="I20" i="6"/>
  <c r="E6" i="8"/>
  <c r="E17" s="1"/>
  <c r="E20" s="1"/>
  <c r="D18" i="9" s="1"/>
  <c r="D20" s="1"/>
  <c r="E8"/>
  <c r="E21" s="1"/>
  <c r="F11" i="8"/>
  <c r="F18" s="1"/>
  <c r="I8" i="2"/>
  <c r="C25" i="9"/>
  <c r="C41" i="10"/>
  <c r="C15" i="9"/>
  <c r="C46" i="10"/>
  <c r="F7" i="9"/>
  <c r="H31" i="4"/>
  <c r="G33"/>
  <c r="H13" i="2" l="1"/>
  <c r="G24" i="9"/>
  <c r="H13" i="8"/>
  <c r="I21" i="6"/>
  <c r="I22"/>
  <c r="E17" i="9" s="1"/>
  <c r="E21" i="8"/>
  <c r="E22"/>
  <c r="D13" i="9" s="1"/>
  <c r="D46" i="10" s="1"/>
  <c r="F8" i="9"/>
  <c r="F21" s="1"/>
  <c r="G11" i="8"/>
  <c r="G18" s="1"/>
  <c r="C50" i="10"/>
  <c r="E37"/>
  <c r="I32" i="4"/>
  <c r="I29"/>
  <c r="D36" i="10"/>
  <c r="D22" i="9"/>
  <c r="D41" i="10" s="1"/>
  <c r="H33" i="4"/>
  <c r="I30" i="2" l="1"/>
  <c r="I24" i="6"/>
  <c r="I35" s="1"/>
  <c r="D15" i="9"/>
  <c r="F6" i="8"/>
  <c r="G7" i="9"/>
  <c r="I31" i="4"/>
  <c r="I33" s="1"/>
  <c r="J32"/>
  <c r="J29"/>
  <c r="F37" i="10"/>
  <c r="D25" i="9"/>
  <c r="H24" l="1"/>
  <c r="I13" i="8"/>
  <c r="I13" i="2"/>
  <c r="J20" i="6"/>
  <c r="J21" s="1"/>
  <c r="I36"/>
  <c r="J22"/>
  <c r="F17" i="9" s="1"/>
  <c r="F17" i="8"/>
  <c r="F20" s="1"/>
  <c r="E18" i="9" s="1"/>
  <c r="E20" s="1"/>
  <c r="D50" i="10"/>
  <c r="H7" i="9"/>
  <c r="J31" i="4"/>
  <c r="G8" i="9"/>
  <c r="G21" s="1"/>
  <c r="H11" i="8"/>
  <c r="H18" s="1"/>
  <c r="J24" i="6" l="1"/>
  <c r="J35" s="1"/>
  <c r="F21" i="8"/>
  <c r="F22"/>
  <c r="E13" i="9" s="1"/>
  <c r="E15" s="1"/>
  <c r="E36" i="10"/>
  <c r="E22" i="9"/>
  <c r="H8"/>
  <c r="H21" s="1"/>
  <c r="I11" i="8"/>
  <c r="I18" s="1"/>
  <c r="J33" i="4"/>
  <c r="G37" i="10"/>
  <c r="K20" i="6" l="1"/>
  <c r="K22" s="1"/>
  <c r="G17" i="9" s="1"/>
  <c r="J36" i="6"/>
  <c r="K21"/>
  <c r="E46" i="10"/>
  <c r="G6" i="8"/>
  <c r="G17" s="1"/>
  <c r="G20" s="1"/>
  <c r="F18" i="9" s="1"/>
  <c r="F20" s="1"/>
  <c r="E41" i="10"/>
  <c r="E25" i="9"/>
  <c r="E50" i="10" s="1"/>
  <c r="H37"/>
  <c r="K24" i="6" l="1"/>
  <c r="K35" s="1"/>
  <c r="F36" i="10"/>
  <c r="F22" i="9"/>
  <c r="G21" i="8"/>
  <c r="G22"/>
  <c r="F13" i="9" s="1"/>
  <c r="L20" i="6" l="1"/>
  <c r="L22" s="1"/>
  <c r="H17" i="9" s="1"/>
  <c r="K36" i="6"/>
  <c r="L21"/>
  <c r="H6" i="8"/>
  <c r="H17" s="1"/>
  <c r="H20" s="1"/>
  <c r="G18" i="9" s="1"/>
  <c r="G20" s="1"/>
  <c r="F41" i="10"/>
  <c r="F25" i="9"/>
  <c r="F50" i="10" s="1"/>
  <c r="F46"/>
  <c r="F15" i="9"/>
  <c r="L24" i="6" l="1"/>
  <c r="L35" s="1"/>
  <c r="L36" s="1"/>
  <c r="G22" i="9"/>
  <c r="G36" i="10"/>
  <c r="H21" i="8"/>
  <c r="H22"/>
  <c r="G13" i="9" s="1"/>
  <c r="I6" i="8" l="1"/>
  <c r="I17" s="1"/>
  <c r="I20" s="1"/>
  <c r="H18" i="9" s="1"/>
  <c r="H20" s="1"/>
  <c r="G15"/>
  <c r="G46" i="10"/>
  <c r="G41"/>
  <c r="G25" i="9"/>
  <c r="G50" i="10" s="1"/>
  <c r="M20" i="6"/>
  <c r="M21" l="1"/>
  <c r="M22"/>
  <c r="I21" i="8"/>
  <c r="I22"/>
  <c r="H13" i="9" s="1"/>
  <c r="H15" s="1"/>
  <c r="H22"/>
  <c r="H36" i="10"/>
  <c r="M24" i="6" l="1"/>
  <c r="M35" s="1"/>
  <c r="M36" s="1"/>
  <c r="H46" i="10"/>
  <c r="H41"/>
  <c r="H25" i="9"/>
  <c r="H50" i="10" s="1"/>
</calcChain>
</file>

<file path=xl/sharedStrings.xml><?xml version="1.0" encoding="utf-8"?>
<sst xmlns="http://schemas.openxmlformats.org/spreadsheetml/2006/main" count="483" uniqueCount="278">
  <si>
    <t>Kirchgemeinde</t>
  </si>
  <si>
    <t>Basisjahr</t>
  </si>
  <si>
    <t>Zeitraum</t>
  </si>
  <si>
    <t>Aktiv-Zinssatz</t>
  </si>
  <si>
    <t>Anzahl Steuerpflichtige</t>
  </si>
  <si>
    <t>Bestehendes Fremkapital</t>
  </si>
  <si>
    <t>Neues Fremdkapital</t>
  </si>
  <si>
    <t>Bestandesrechnung</t>
  </si>
  <si>
    <t>Finanzplan</t>
  </si>
  <si>
    <t>Prog 1</t>
  </si>
  <si>
    <t>Prog 2</t>
  </si>
  <si>
    <t>Prog 3</t>
  </si>
  <si>
    <t>Prog 4</t>
  </si>
  <si>
    <t>Prog 5</t>
  </si>
  <si>
    <t>Budgetjahr</t>
  </si>
  <si>
    <t>Bemerkungen</t>
  </si>
  <si>
    <t>Beträge in 1000 Fr.</t>
  </si>
  <si>
    <t>Überträge</t>
  </si>
  <si>
    <t>Aktiven</t>
  </si>
  <si>
    <t>Finanzvermögen</t>
  </si>
  <si>
    <t>Spezialfinanzierungen</t>
  </si>
  <si>
    <t>Bilanzfehlbetrag</t>
  </si>
  <si>
    <t>Passiven</t>
  </si>
  <si>
    <t>Fremdkapital zinspflichtig</t>
  </si>
  <si>
    <t>Fremdkapital übriges</t>
  </si>
  <si>
    <t>Eigenkapital</t>
  </si>
  <si>
    <t>Amortisation best. FK zinspflichtig</t>
  </si>
  <si>
    <t>Amortisation best. FK übriges</t>
  </si>
  <si>
    <t>Total</t>
  </si>
  <si>
    <t>Zinsaufwand best. Fremdkapital</t>
  </si>
  <si>
    <t>Beträge in Franken</t>
  </si>
  <si>
    <t>Steuern</t>
  </si>
  <si>
    <t>Total Steuerertrag</t>
  </si>
  <si>
    <t>Einfache Steuer</t>
  </si>
  <si>
    <t>Einfache Steuer pro Pflichtiger</t>
  </si>
  <si>
    <t>Zuwachs in %</t>
  </si>
  <si>
    <t>Finanzplan der Kirchgemeinde</t>
  </si>
  <si>
    <t>Grunddaten:</t>
  </si>
  <si>
    <t>Zinsprognose</t>
  </si>
  <si>
    <t>Erarbeitet durch</t>
  </si>
  <si>
    <t>Erarbeitet am</t>
  </si>
  <si>
    <t>Ertrag Laufende Rechnung</t>
  </si>
  <si>
    <t>übrige Steuererträge</t>
  </si>
  <si>
    <t>Regalien und Konzessionen</t>
  </si>
  <si>
    <t>Vermögenserträge</t>
  </si>
  <si>
    <t>Entgelte</t>
  </si>
  <si>
    <t>Beiträge ohne Zweckbindung</t>
  </si>
  <si>
    <t>Rückerstattung Gemeinwesen</t>
  </si>
  <si>
    <t>Beiträge für eigene Rechnung</t>
  </si>
  <si>
    <t>Durchlaufende Beiträge</t>
  </si>
  <si>
    <t>Entnahmen aus Spezialfinanz.</t>
  </si>
  <si>
    <t>Interne Verrechnungen</t>
  </si>
  <si>
    <t>Total Ertrag</t>
  </si>
  <si>
    <t>Personalaufwand</t>
  </si>
  <si>
    <t>Anschaffungen</t>
  </si>
  <si>
    <t>Unterhalt Immobilien</t>
  </si>
  <si>
    <t>Mieten, Benützungsgebühren</t>
  </si>
  <si>
    <t>31x</t>
  </si>
  <si>
    <t>Übriger Sachaufwand</t>
  </si>
  <si>
    <t>Büromaterial usw.</t>
  </si>
  <si>
    <t>Zinsen kurzfristige Schulden</t>
  </si>
  <si>
    <t>Zinsen langfristige Schulden</t>
  </si>
  <si>
    <t>Abschreibungen Finanzvermögen</t>
  </si>
  <si>
    <t>Übrige Abschreibungen VV</t>
  </si>
  <si>
    <t>Abschreibungen Bilanzfehlbetrag</t>
  </si>
  <si>
    <t>Entschädigungen Gemeinwesen</t>
  </si>
  <si>
    <t>Beitrag an Finanzausgleich</t>
  </si>
  <si>
    <t>Eigene Beiträge</t>
  </si>
  <si>
    <t>Einlagen in Spezialfinanzierungen</t>
  </si>
  <si>
    <t>Total Aufwand</t>
  </si>
  <si>
    <t>Abschreibungen VV / BF</t>
  </si>
  <si>
    <t>Selbstfinanzierung</t>
  </si>
  <si>
    <t>Tabelle 3:</t>
  </si>
  <si>
    <t>Tabelle 2:</t>
  </si>
  <si>
    <t>Tabelle 1:</t>
  </si>
  <si>
    <t>Tabelle 5:</t>
  </si>
  <si>
    <t>1)</t>
  </si>
  <si>
    <t>Nr.</t>
  </si>
  <si>
    <t>Projekt</t>
  </si>
  <si>
    <t>2)</t>
  </si>
  <si>
    <t>Prio-</t>
  </si>
  <si>
    <t>rität</t>
  </si>
  <si>
    <t>Brutto</t>
  </si>
  <si>
    <t>Subv.</t>
  </si>
  <si>
    <t>Beitrag</t>
  </si>
  <si>
    <t>Netto</t>
  </si>
  <si>
    <t>3)</t>
  </si>
  <si>
    <t>später</t>
  </si>
  <si>
    <t>Inv.</t>
  </si>
  <si>
    <t>F</t>
  </si>
  <si>
    <t>bereits beschlossene Projekte sind mit einem * zu kennzeichnen</t>
  </si>
  <si>
    <t>Prioritäten: A = Zwangsbedarf, B = Entwicklungsbedarf, C = Wunschbedarf</t>
  </si>
  <si>
    <t xml:space="preserve">Bruttoinvestitionen und Subventionen/Beiträge sind getrennt in die einzelnen Jahresspalten einzutragen, </t>
  </si>
  <si>
    <t>F =</t>
  </si>
  <si>
    <t>Verwaltungsvermögen nach Abschreibungen (Restbuchwert)</t>
  </si>
  <si>
    <t>Veränderung Verwaltungsvermögen</t>
  </si>
  <si>
    <t>Anlage</t>
  </si>
  <si>
    <t>Anl.</t>
  </si>
  <si>
    <t>Tabelle 10:</t>
  </si>
  <si>
    <t>Mittelflussrechnung</t>
  </si>
  <si>
    <t>Vorzeichenwechsel</t>
  </si>
  <si>
    <t>Investitionen</t>
  </si>
  <si>
    <t>4)</t>
  </si>
  <si>
    <t>Anlagen</t>
  </si>
  <si>
    <t>5)</t>
  </si>
  <si>
    <t>6)</t>
  </si>
  <si>
    <t>Betriebsfolgekosten/-ertrag aus Anlagen</t>
  </si>
  <si>
    <t>Betriebsfolgekosten/-ertrag aus Investitionen</t>
  </si>
  <si>
    <t>7)</t>
  </si>
  <si>
    <t>Abschreibungen best. Verwaltungsvermögen</t>
  </si>
  <si>
    <t>Amortisation/Zinsaufwand</t>
  </si>
  <si>
    <t>Abschreibungen</t>
  </si>
  <si>
    <t>ohne Darlehen und Beteiligungen</t>
  </si>
  <si>
    <t>8)</t>
  </si>
  <si>
    <t>Amortisation best. Fremdkapital</t>
  </si>
  <si>
    <t>9)</t>
  </si>
  <si>
    <t>10)</t>
  </si>
  <si>
    <t>Entnahmen aus Spezialfinanzierungen</t>
  </si>
  <si>
    <t>Flüssige Mittel verfügbar per 1.1.</t>
  </si>
  <si>
    <t>gemäss Bestandesrg.</t>
  </si>
  <si>
    <t>11)</t>
  </si>
  <si>
    <t>Aktiv-/Passivzinsen 1) und 2)</t>
  </si>
  <si>
    <t>Zinsberechnung 1 Jahr</t>
  </si>
  <si>
    <t>Zinsberechnung 1/2 Jahr</t>
  </si>
  <si>
    <t>12)</t>
  </si>
  <si>
    <t>13)</t>
  </si>
  <si>
    <t>Zinsen total</t>
  </si>
  <si>
    <t>14)</t>
  </si>
  <si>
    <t>Eigene Mittel per 31.12.</t>
  </si>
  <si>
    <t>15)</t>
  </si>
  <si>
    <t>Neues Fremdkapital per 31.12.</t>
  </si>
  <si>
    <t>Ergebnisse</t>
  </si>
  <si>
    <t>Prognose Laufende Rechnung</t>
  </si>
  <si>
    <t>Ertrag</t>
  </si>
  <si>
    <t>Aufwand</t>
  </si>
  <si>
    <t>Total Investitionen</t>
  </si>
  <si>
    <t>Total Anlagen Finanzvermögen</t>
  </si>
  <si>
    <t>Finanzierung von Investitionen</t>
  </si>
  <si>
    <t>Bestehendes Fremdkapital</t>
  </si>
  <si>
    <t>Total Fremdkapital</t>
  </si>
  <si>
    <t>Investitionen und Anlagen</t>
  </si>
  <si>
    <t>Prognose der Belastung</t>
  </si>
  <si>
    <t>Abschreibungen neue Investitionen</t>
  </si>
  <si>
    <t>Zinsaufwand neue Investitionen</t>
  </si>
  <si>
    <t>Betriebsfolgekosten neue Investitionen + Anlagen</t>
  </si>
  <si>
    <t>Total Investitionsfolgekosten</t>
  </si>
  <si>
    <t>Bilanzsituation</t>
  </si>
  <si>
    <t>Eigenkapital / Bilanzfehlbetrag neu</t>
  </si>
  <si>
    <t>Aufwand Laufende Rechnung</t>
  </si>
  <si>
    <t>Abschreibung alter Bilanzfehlbetrag</t>
  </si>
  <si>
    <t>Investitionsfolgekosten</t>
  </si>
  <si>
    <t>Grafik Investitionen - Neuverschuldung</t>
  </si>
  <si>
    <t>Neuverschuldung</t>
  </si>
  <si>
    <t>Grafik Ergebnis der Laufenden Rechnung</t>
  </si>
  <si>
    <t>Ergebnis der LR</t>
  </si>
  <si>
    <t>Grafik Entwicklung Eigenkapital</t>
  </si>
  <si>
    <t>von Tabelle 1, Zeile 3</t>
  </si>
  <si>
    <t>Total Aktiven</t>
  </si>
  <si>
    <t>Total Passiven</t>
  </si>
  <si>
    <t>Vorjahr - Zeile 15</t>
  </si>
  <si>
    <t>Prognose</t>
  </si>
  <si>
    <t>zum Ergänzen</t>
  </si>
  <si>
    <t>Kollekten, Spenden usw.</t>
  </si>
  <si>
    <t>BF aus Basisjahr</t>
  </si>
  <si>
    <t>Total Investitionen / Folgekosten</t>
  </si>
  <si>
    <t>Total Anlagen / Folgekosten</t>
  </si>
  <si>
    <t>Vorjahr - Zeile 16</t>
  </si>
  <si>
    <t>Tabelle 4a:</t>
  </si>
  <si>
    <t>Tabelle 4b:</t>
  </si>
  <si>
    <t>Tabelle 6: Investitionsprogramm (Verwaltungsvermögen) - Finanzierung neuer Investitionen</t>
  </si>
  <si>
    <t>Investition</t>
  </si>
  <si>
    <t>Tabelle 7: Investitionsprogramm (Verwaltungsvermögen) - Ermittlung des Abschreibungsbedarfs</t>
  </si>
  <si>
    <t>Tabelle 9:</t>
  </si>
  <si>
    <t>16)</t>
  </si>
  <si>
    <t>17)</t>
  </si>
  <si>
    <t>Zinsreduktion für zinsloses Fremdkapital</t>
  </si>
  <si>
    <t xml:space="preserve">z.B. IHG-Darlehen </t>
  </si>
  <si>
    <t>Total neues zinsloses Fremdkapital</t>
  </si>
  <si>
    <t xml:space="preserve">   davon zinslos</t>
  </si>
  <si>
    <t>in Tabelle 9, Zeile 84</t>
  </si>
  <si>
    <t>in Tabelle 9 und 10</t>
  </si>
  <si>
    <t>von Tabelle 6 (Total)</t>
  </si>
  <si>
    <t>von Tabelle 8 (Total)</t>
  </si>
  <si>
    <t>von Tabelle 5, Zeile 70</t>
  </si>
  <si>
    <t>in Tabelle 10, Zeile 98</t>
  </si>
  <si>
    <t>von Tabelle 9, Zeile 90</t>
  </si>
  <si>
    <t>von Tabelle 7, Abschr.</t>
  </si>
  <si>
    <t>von Tabelle 6 + 8</t>
  </si>
  <si>
    <t>Aktiv-/Passivzinsen 3) bis 11)</t>
  </si>
  <si>
    <t>Handlungsspielraum der LR</t>
  </si>
  <si>
    <t>Neues Fremdkapital / Eigene Mittel per 1.1.</t>
  </si>
  <si>
    <t>Grafik Investitionsfolgekosten - Handlungsspielraum der LR</t>
  </si>
  <si>
    <t>Unter-/Überdeckung (Ergebnis LR)</t>
  </si>
  <si>
    <t>Tabelle 8: Anlagen des Finanzvermögens (Kontengruppe 102) sowie Darlehen und Beteiligungen Verwaltungsvermögen</t>
  </si>
  <si>
    <t>Saldo von Folgebetriebskosten (+) und -erlösen (-), ohne Kapitalkosten; z.B. Abwartsbesoldung, Heizung usw. bei neuen Liegenschaften</t>
  </si>
  <si>
    <t>Saldo von Folgebetriebskosten (+) und -erlösen (-), ohne Kapitalkosten; z.B. Depotgebühren, Abwartsbesoldung, Heizung usw. bei neuen Liegenschaften, Miet- und Pachtzinsen</t>
  </si>
  <si>
    <t>im Ertrag (Tabelle 4b) und Aufwand (Tabelle 5) sind diese jedoch noch resp. noch nicht enthalten, die Folgen von Anlagen werden erst hier erfasst</t>
  </si>
  <si>
    <t>damit wird die zeitliche Verschiebung zwischen Ausgabe und Einnahme berücksichtigt (Subv./Beiträge mit Minus eingeben)</t>
  </si>
  <si>
    <r>
      <t>1)</t>
    </r>
    <r>
      <rPr>
        <sz val="10"/>
        <rFont val="Arial"/>
        <family val="2"/>
      </rPr>
      <t xml:space="preserve"> Total Verwaltungsvermögen Vorjahr + Nettoinvestitionen laufendes Jahr</t>
    </r>
  </si>
  <si>
    <t xml:space="preserve">  davon als flüssige Mittel verfügbar </t>
  </si>
  <si>
    <t>Eigenkapital*</t>
  </si>
  <si>
    <t>* nicht abschreibungspflichtig</t>
  </si>
  <si>
    <t>Liegenschaften des VV</t>
  </si>
  <si>
    <t>Fahrzeuge, Maschinen, Mobilien VV</t>
  </si>
  <si>
    <t>Informatikmittel VV</t>
  </si>
  <si>
    <t>6 % Abschreibungen best. VV</t>
  </si>
  <si>
    <t>6 % von Zeile 4 Vorjahr</t>
  </si>
  <si>
    <t>Frzg.,Masch,Mob. VV linear 8 Jahre</t>
  </si>
  <si>
    <t>Informatikmittel VV linear 4 Jahre</t>
  </si>
  <si>
    <t>Darlehen u. Beteiligungen*</t>
  </si>
  <si>
    <t>Linear auf 8 Jahre</t>
  </si>
  <si>
    <t>Linear auf 4 Jahre</t>
  </si>
  <si>
    <t>10 % d. Restbuchwertes</t>
  </si>
  <si>
    <t>Vorjahr - Zeile 17</t>
  </si>
  <si>
    <t>Vorjahr - Zeile 18</t>
  </si>
  <si>
    <t>Vorjahr - Zeile 19</t>
  </si>
  <si>
    <t>Vorjahr - Zeile 20</t>
  </si>
  <si>
    <t>von Tabelle 1, Zeile 11 + 12</t>
  </si>
  <si>
    <t>in Tabelle 10, Zeile 103</t>
  </si>
  <si>
    <t>in Tabelle 9, Zeile 77</t>
  </si>
  <si>
    <t>in Tabelle 5, Zeile 62 +</t>
  </si>
  <si>
    <t>Abschreibungen Liegenschaften VV</t>
  </si>
  <si>
    <t>von Tabelle 2, Zeile 15</t>
  </si>
  <si>
    <t>von Tabelle 2, Z. 15+16+17</t>
  </si>
  <si>
    <t>in Tabelle 5, Zeile 63 +</t>
  </si>
  <si>
    <t>in Tabelle 10, Zeile 111</t>
  </si>
  <si>
    <t>in Tabelle 9, Zele 84</t>
  </si>
  <si>
    <t>von Tabelle 5, Zeile 64</t>
  </si>
  <si>
    <t>Zeile 19 + 20</t>
  </si>
  <si>
    <t>Zeile 11 x Zinssatz</t>
  </si>
  <si>
    <t>in Tabelle 9, Zeile 86</t>
  </si>
  <si>
    <t>von Tabelle 3, Zeile 22</t>
  </si>
  <si>
    <t>in Tabelle 5, Zeile 60</t>
  </si>
  <si>
    <t>Steuerbezug (Einheiten)</t>
  </si>
  <si>
    <t>Zeile 24 x Zeile 25</t>
  </si>
  <si>
    <t>in Tabelle 4b, Zeile 29</t>
  </si>
  <si>
    <t>von Tabelle 4a, Zeile 23</t>
  </si>
  <si>
    <t>Zeile 23 / 1000</t>
  </si>
  <si>
    <t>Zeile 26 x Zeile 27</t>
  </si>
  <si>
    <t>Vorjahr + (Vorjahr x Zeile 28)</t>
  </si>
  <si>
    <t>von Tabelle 4b, Zeile 45</t>
  </si>
  <si>
    <t>in Tabelle 9, Zeile 88</t>
  </si>
  <si>
    <t>in Tabelle 5, Zeile 73</t>
  </si>
  <si>
    <t>von Tabelle 4b, Zeile 47</t>
  </si>
  <si>
    <t>in Tabelle 9, Zeile 87</t>
  </si>
  <si>
    <t>von Tabelle 5, Zeile 73</t>
  </si>
  <si>
    <t>von Tabelle 5, Zeile 72</t>
  </si>
  <si>
    <t>in Tabelle 10, Zeile 97</t>
  </si>
  <si>
    <t>= Zeile 73 - Zeile 72</t>
  </si>
  <si>
    <t>Total Zeilen 62 bis 64</t>
  </si>
  <si>
    <t>= Zeile 74 + Zeile 75</t>
  </si>
  <si>
    <t xml:space="preserve">      Verkäufe mit Minus eintragen</t>
  </si>
  <si>
    <t>6 % Abschreibungen Liegenschaften vom Buchwert</t>
  </si>
  <si>
    <t>oder Liegenschaften linear auf 40 Jahre</t>
  </si>
  <si>
    <t>Zeile 93 oder 94 Vorjahr</t>
  </si>
  <si>
    <t>= Zeile 89 bis 91</t>
  </si>
  <si>
    <t>in Tabelle 10, Zeile 106</t>
  </si>
  <si>
    <t>von Tabelle 9, Zeile 92</t>
  </si>
  <si>
    <t>von Zeile 99</t>
  </si>
  <si>
    <t>Zeile 102 + Zeile 103</t>
  </si>
  <si>
    <t>= Zeilen 105 bis 107</t>
  </si>
  <si>
    <t>Zeile 108 - Zeile 109</t>
  </si>
  <si>
    <t>EK Vorjahr + Zeile 110 + Zeile 111</t>
  </si>
  <si>
    <t>Zeilen 77 bis 91 wenn +</t>
  </si>
  <si>
    <t>Zeilen 77 bis 91 wenn -</t>
  </si>
  <si>
    <t>von Tabelle 2, Zeile 16 + 17</t>
  </si>
  <si>
    <t>Verwaltungsvermögen Liegenschaften Vorjahr (Restbuchwert)</t>
  </si>
  <si>
    <r>
      <t xml:space="preserve">Verwaltungsvermögen Liegenschaften vor Abschreibungen </t>
    </r>
    <r>
      <rPr>
        <vertAlign val="superscript"/>
        <sz val="10"/>
        <rFont val="Arial"/>
        <family val="2"/>
      </rPr>
      <t>1)</t>
    </r>
  </si>
  <si>
    <t>Verwaltungsvermögen Fahrzeuge, Mobilien, Maschinen (VJ)</t>
  </si>
  <si>
    <t>VM Fahrzeuge, Mobilien, Maschinen vor Abschreibungen</t>
  </si>
  <si>
    <t>VM Liegenschaften nach Abschreibugen (Restbuchwert)</t>
  </si>
  <si>
    <t>8 Jahre Abschreibungen linear Fahrzeuge, Mobilien, Maschinen</t>
  </si>
  <si>
    <t>VM Fahrzeuge, Mobilien, Maschinen nach Abschreibungen</t>
  </si>
  <si>
    <t>VM Informatikmittel (VJ)</t>
  </si>
  <si>
    <t>VM Informatikmittel vor Abschreibungen</t>
  </si>
  <si>
    <t>VM Informatikmittel nach Abschreibungen</t>
  </si>
  <si>
    <t>4 Jahre Abschreibungen linear auf Informatikmittel</t>
  </si>
  <si>
    <t>Beitrag an Landeskirche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</si>
</sst>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%"/>
    <numFmt numFmtId="166" formatCode="d/\ mmmm\ yyyy"/>
    <numFmt numFmtId="167" formatCode="#,##0.0"/>
    <numFmt numFmtId="168" formatCode="0.0"/>
  </numFmts>
  <fonts count="1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40"/>
      <name val="Arial"/>
      <family val="2"/>
    </font>
    <font>
      <b/>
      <sz val="40"/>
      <name val="Arial"/>
      <family val="2"/>
    </font>
    <font>
      <sz val="1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79998168889431442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2" fillId="2" borderId="0" xfId="0" applyFont="1" applyFill="1" applyProtection="1"/>
    <xf numFmtId="0" fontId="1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8" fillId="2" borderId="0" xfId="0" applyFont="1" applyFill="1" applyProtection="1"/>
    <xf numFmtId="0" fontId="3" fillId="2" borderId="0" xfId="0" applyFont="1" applyFill="1" applyProtection="1"/>
    <xf numFmtId="0" fontId="11" fillId="2" borderId="1" xfId="0" applyFont="1" applyFill="1" applyBorder="1" applyProtection="1"/>
    <xf numFmtId="0" fontId="11" fillId="2" borderId="2" xfId="0" applyFont="1" applyFill="1" applyBorder="1" applyAlignment="1" applyProtection="1">
      <alignment horizontal="left"/>
    </xf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12" fillId="2" borderId="4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11" fillId="2" borderId="4" xfId="0" applyFont="1" applyFill="1" applyBorder="1" applyProtection="1"/>
    <xf numFmtId="0" fontId="8" fillId="2" borderId="0" xfId="0" applyFont="1" applyFill="1" applyBorder="1" applyProtection="1"/>
    <xf numFmtId="0" fontId="8" fillId="2" borderId="5" xfId="0" applyFont="1" applyFill="1" applyBorder="1" applyProtection="1"/>
    <xf numFmtId="0" fontId="11" fillId="2" borderId="6" xfId="0" applyFont="1" applyFill="1" applyBorder="1" applyProtection="1"/>
    <xf numFmtId="0" fontId="8" fillId="2" borderId="7" xfId="0" applyFont="1" applyFill="1" applyBorder="1" applyProtection="1"/>
    <xf numFmtId="0" fontId="8" fillId="2" borderId="8" xfId="0" applyFont="1" applyFill="1" applyBorder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Protection="1"/>
    <xf numFmtId="10" fontId="14" fillId="3" borderId="9" xfId="0" applyNumberFormat="1" applyFont="1" applyFill="1" applyBorder="1" applyAlignment="1" applyProtection="1">
      <alignment horizontal="center"/>
      <protection locked="0"/>
    </xf>
    <xf numFmtId="10" fontId="14" fillId="3" borderId="10" xfId="0" applyNumberFormat="1" applyFont="1" applyFill="1" applyBorder="1" applyAlignment="1" applyProtection="1">
      <alignment horizontal="center"/>
      <protection locked="0"/>
    </xf>
    <xf numFmtId="10" fontId="14" fillId="3" borderId="11" xfId="0" applyNumberFormat="1" applyFont="1" applyFill="1" applyBorder="1" applyAlignment="1" applyProtection="1">
      <alignment horizontal="center"/>
      <protection locked="0"/>
    </xf>
    <xf numFmtId="10" fontId="14" fillId="3" borderId="12" xfId="0" applyNumberFormat="1" applyFont="1" applyFill="1" applyBorder="1" applyAlignment="1" applyProtection="1">
      <alignment horizontal="center"/>
      <protection locked="0"/>
    </xf>
    <xf numFmtId="10" fontId="14" fillId="3" borderId="13" xfId="0" applyNumberFormat="1" applyFont="1" applyFill="1" applyBorder="1" applyAlignment="1" applyProtection="1">
      <alignment horizontal="center"/>
      <protection locked="0"/>
    </xf>
    <xf numFmtId="10" fontId="14" fillId="3" borderId="14" xfId="0" applyNumberFormat="1" applyFont="1" applyFill="1" applyBorder="1" applyAlignment="1" applyProtection="1">
      <alignment horizontal="center"/>
      <protection locked="0"/>
    </xf>
    <xf numFmtId="0" fontId="14" fillId="2" borderId="15" xfId="0" applyFont="1" applyFill="1" applyBorder="1" applyProtection="1"/>
    <xf numFmtId="0" fontId="4" fillId="2" borderId="16" xfId="0" applyFont="1" applyFill="1" applyBorder="1" applyProtection="1"/>
    <xf numFmtId="0" fontId="14" fillId="2" borderId="17" xfId="0" applyFont="1" applyFill="1" applyBorder="1" applyProtection="1"/>
    <xf numFmtId="0" fontId="4" fillId="2" borderId="18" xfId="0" applyFont="1" applyFill="1" applyBorder="1" applyProtection="1"/>
    <xf numFmtId="0" fontId="14" fillId="2" borderId="19" xfId="0" applyFont="1" applyFill="1" applyBorder="1" applyProtection="1"/>
    <xf numFmtId="0" fontId="4" fillId="2" borderId="20" xfId="0" applyFont="1" applyFill="1" applyBorder="1" applyProtection="1"/>
    <xf numFmtId="0" fontId="9" fillId="2" borderId="0" xfId="0" applyFont="1" applyFill="1"/>
    <xf numFmtId="0" fontId="2" fillId="2" borderId="0" xfId="0" applyFont="1" applyFill="1"/>
    <xf numFmtId="0" fontId="9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21" xfId="0" applyFont="1" applyFill="1" applyBorder="1"/>
    <xf numFmtId="3" fontId="4" fillId="2" borderId="22" xfId="0" applyNumberFormat="1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0" fontId="4" fillId="2" borderId="24" xfId="0" applyFont="1" applyFill="1" applyBorder="1"/>
    <xf numFmtId="3" fontId="4" fillId="2" borderId="11" xfId="0" applyNumberFormat="1" applyFont="1" applyFill="1" applyBorder="1"/>
    <xf numFmtId="0" fontId="10" fillId="2" borderId="11" xfId="0" applyFont="1" applyFill="1" applyBorder="1"/>
    <xf numFmtId="0" fontId="10" fillId="2" borderId="12" xfId="0" applyFont="1" applyFill="1" applyBorder="1"/>
    <xf numFmtId="0" fontId="5" fillId="2" borderId="25" xfId="0" applyFont="1" applyFill="1" applyBorder="1"/>
    <xf numFmtId="3" fontId="4" fillId="2" borderId="26" xfId="0" applyNumberFormat="1" applyFont="1" applyFill="1" applyBorder="1"/>
    <xf numFmtId="0" fontId="10" fillId="2" borderId="26" xfId="0" applyFont="1" applyFill="1" applyBorder="1"/>
    <xf numFmtId="0" fontId="10" fillId="2" borderId="27" xfId="0" applyFont="1" applyFill="1" applyBorder="1"/>
    <xf numFmtId="0" fontId="4" fillId="2" borderId="28" xfId="0" applyFont="1" applyFill="1" applyBorder="1"/>
    <xf numFmtId="3" fontId="4" fillId="2" borderId="29" xfId="0" applyNumberFormat="1" applyFont="1" applyFill="1" applyBorder="1"/>
    <xf numFmtId="0" fontId="10" fillId="2" borderId="29" xfId="0" applyFont="1" applyFill="1" applyBorder="1"/>
    <xf numFmtId="0" fontId="10" fillId="2" borderId="3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31" xfId="0" applyFont="1" applyFill="1" applyBorder="1"/>
    <xf numFmtId="0" fontId="4" fillId="2" borderId="32" xfId="0" applyFont="1" applyFill="1" applyBorder="1"/>
    <xf numFmtId="1" fontId="4" fillId="2" borderId="32" xfId="0" applyNumberFormat="1" applyFont="1" applyFill="1" applyBorder="1"/>
    <xf numFmtId="0" fontId="10" fillId="2" borderId="33" xfId="0" applyFont="1" applyFill="1" applyBorder="1"/>
    <xf numFmtId="0" fontId="10" fillId="2" borderId="35" xfId="0" applyFont="1" applyFill="1" applyBorder="1"/>
    <xf numFmtId="0" fontId="10" fillId="2" borderId="36" xfId="0" applyFont="1" applyFill="1" applyBorder="1"/>
    <xf numFmtId="0" fontId="4" fillId="2" borderId="15" xfId="0" applyFont="1" applyFill="1" applyBorder="1"/>
    <xf numFmtId="3" fontId="4" fillId="2" borderId="9" xfId="0" applyNumberFormat="1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4" fillId="2" borderId="37" xfId="0" applyFont="1" applyFill="1" applyBorder="1"/>
    <xf numFmtId="3" fontId="4" fillId="2" borderId="38" xfId="0" applyNumberFormat="1" applyFont="1" applyFill="1" applyBorder="1"/>
    <xf numFmtId="0" fontId="10" fillId="2" borderId="38" xfId="0" applyFont="1" applyFill="1" applyBorder="1"/>
    <xf numFmtId="0" fontId="10" fillId="2" borderId="39" xfId="0" applyFont="1" applyFill="1" applyBorder="1"/>
    <xf numFmtId="0" fontId="4" fillId="2" borderId="40" xfId="0" applyFont="1" applyFill="1" applyBorder="1"/>
    <xf numFmtId="3" fontId="4" fillId="2" borderId="35" xfId="0" applyNumberFormat="1" applyFont="1" applyFill="1" applyBorder="1"/>
    <xf numFmtId="0" fontId="4" fillId="2" borderId="6" xfId="0" applyFont="1" applyFill="1" applyBorder="1"/>
    <xf numFmtId="0" fontId="10" fillId="2" borderId="8" xfId="0" applyFont="1" applyFill="1" applyBorder="1"/>
    <xf numFmtId="3" fontId="4" fillId="3" borderId="11" xfId="0" applyNumberFormat="1" applyFont="1" applyFill="1" applyBorder="1" applyProtection="1">
      <protection locked="0"/>
    </xf>
    <xf numFmtId="3" fontId="4" fillId="3" borderId="9" xfId="0" applyNumberFormat="1" applyFont="1" applyFill="1" applyBorder="1" applyProtection="1">
      <protection locked="0"/>
    </xf>
    <xf numFmtId="0" fontId="5" fillId="4" borderId="21" xfId="0" applyFont="1" applyFill="1" applyBorder="1"/>
    <xf numFmtId="0" fontId="5" fillId="4" borderId="22" xfId="0" applyFont="1" applyFill="1" applyBorder="1" applyAlignment="1">
      <alignment horizontal="center"/>
    </xf>
    <xf numFmtId="0" fontId="5" fillId="4" borderId="22" xfId="0" applyFont="1" applyFill="1" applyBorder="1"/>
    <xf numFmtId="0" fontId="5" fillId="4" borderId="23" xfId="0" applyFont="1" applyFill="1" applyBorder="1"/>
    <xf numFmtId="0" fontId="5" fillId="4" borderId="28" xfId="0" applyFont="1" applyFill="1" applyBorder="1"/>
    <xf numFmtId="0" fontId="5" fillId="4" borderId="29" xfId="0" applyFont="1" applyFill="1" applyBorder="1" applyAlignment="1">
      <alignment horizontal="center"/>
    </xf>
    <xf numFmtId="0" fontId="4" fillId="4" borderId="29" xfId="0" applyFont="1" applyFill="1" applyBorder="1"/>
    <xf numFmtId="0" fontId="4" fillId="4" borderId="30" xfId="0" applyFont="1" applyFill="1" applyBorder="1"/>
    <xf numFmtId="0" fontId="1" fillId="4" borderId="41" xfId="0" applyFont="1" applyFill="1" applyBorder="1"/>
    <xf numFmtId="0" fontId="1" fillId="4" borderId="42" xfId="0" applyFont="1" applyFill="1" applyBorder="1" applyAlignment="1">
      <alignment horizontal="left"/>
    </xf>
    <xf numFmtId="0" fontId="2" fillId="4" borderId="42" xfId="0" applyFont="1" applyFill="1" applyBorder="1"/>
    <xf numFmtId="0" fontId="2" fillId="4" borderId="43" xfId="0" applyFont="1" applyFill="1" applyBorder="1"/>
    <xf numFmtId="0" fontId="1" fillId="4" borderId="44" xfId="0" applyFont="1" applyFill="1" applyBorder="1" applyAlignment="1">
      <alignment horizontal="right"/>
    </xf>
    <xf numFmtId="0" fontId="1" fillId="4" borderId="45" xfId="0" applyFont="1" applyFill="1" applyBorder="1" applyAlignment="1">
      <alignment horizontal="left"/>
    </xf>
    <xf numFmtId="0" fontId="13" fillId="4" borderId="1" xfId="0" applyFont="1" applyFill="1" applyBorder="1" applyProtection="1"/>
    <xf numFmtId="0" fontId="4" fillId="4" borderId="46" xfId="0" applyFont="1" applyFill="1" applyBorder="1" applyProtection="1"/>
    <xf numFmtId="0" fontId="13" fillId="4" borderId="22" xfId="0" applyFont="1" applyFill="1" applyBorder="1" applyAlignment="1" applyProtection="1">
      <alignment horizontal="center"/>
    </xf>
    <xf numFmtId="0" fontId="13" fillId="4" borderId="23" xfId="0" applyFont="1" applyFill="1" applyBorder="1" applyAlignment="1" applyProtection="1">
      <alignment horizontal="center"/>
    </xf>
    <xf numFmtId="0" fontId="13" fillId="4" borderId="6" xfId="0" applyFont="1" applyFill="1" applyBorder="1" applyProtection="1"/>
    <xf numFmtId="0" fontId="4" fillId="4" borderId="47" xfId="0" applyFont="1" applyFill="1" applyBorder="1" applyProtection="1"/>
    <xf numFmtId="0" fontId="13" fillId="4" borderId="29" xfId="0" applyFont="1" applyFill="1" applyBorder="1" applyAlignment="1" applyProtection="1">
      <alignment horizontal="center"/>
    </xf>
    <xf numFmtId="0" fontId="13" fillId="4" borderId="30" xfId="0" applyFont="1" applyFill="1" applyBorder="1" applyAlignment="1" applyProtection="1">
      <alignment horizontal="center"/>
    </xf>
    <xf numFmtId="0" fontId="9" fillId="2" borderId="0" xfId="0" applyFont="1" applyFill="1" applyAlignment="1">
      <alignment horizontal="left"/>
    </xf>
    <xf numFmtId="0" fontId="4" fillId="2" borderId="42" xfId="0" applyFont="1" applyFill="1" applyBorder="1"/>
    <xf numFmtId="0" fontId="4" fillId="2" borderId="48" xfId="0" applyFont="1" applyFill="1" applyBorder="1"/>
    <xf numFmtId="0" fontId="4" fillId="2" borderId="16" xfId="0" applyFont="1" applyFill="1" applyBorder="1"/>
    <xf numFmtId="0" fontId="4" fillId="2" borderId="18" xfId="0" applyFont="1" applyFill="1" applyBorder="1"/>
    <xf numFmtId="4" fontId="4" fillId="2" borderId="11" xfId="0" applyNumberFormat="1" applyFont="1" applyFill="1" applyBorder="1"/>
    <xf numFmtId="0" fontId="4" fillId="2" borderId="49" xfId="0" applyFont="1" applyFill="1" applyBorder="1"/>
    <xf numFmtId="0" fontId="4" fillId="2" borderId="20" xfId="0" applyFont="1" applyFill="1" applyBorder="1"/>
    <xf numFmtId="0" fontId="4" fillId="2" borderId="13" xfId="0" applyFont="1" applyFill="1" applyBorder="1"/>
    <xf numFmtId="0" fontId="10" fillId="2" borderId="13" xfId="0" applyFont="1" applyFill="1" applyBorder="1"/>
    <xf numFmtId="0" fontId="10" fillId="2" borderId="14" xfId="0" applyFont="1" applyFill="1" applyBorder="1"/>
    <xf numFmtId="0" fontId="4" fillId="2" borderId="15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3" fontId="4" fillId="2" borderId="50" xfId="0" applyNumberFormat="1" applyFont="1" applyFill="1" applyBorder="1"/>
    <xf numFmtId="0" fontId="10" fillId="2" borderId="50" xfId="0" applyFont="1" applyFill="1" applyBorder="1"/>
    <xf numFmtId="0" fontId="10" fillId="2" borderId="51" xfId="0" applyFont="1" applyFill="1" applyBorder="1"/>
    <xf numFmtId="0" fontId="4" fillId="4" borderId="42" xfId="0" applyFont="1" applyFill="1" applyBorder="1"/>
    <xf numFmtId="0" fontId="5" fillId="4" borderId="1" xfId="0" applyFont="1" applyFill="1" applyBorder="1"/>
    <xf numFmtId="0" fontId="4" fillId="4" borderId="46" xfId="0" applyFont="1" applyFill="1" applyBorder="1"/>
    <xf numFmtId="0" fontId="5" fillId="4" borderId="6" xfId="0" applyFont="1" applyFill="1" applyBorder="1"/>
    <xf numFmtId="0" fontId="4" fillId="4" borderId="47" xfId="0" applyFont="1" applyFill="1" applyBorder="1"/>
    <xf numFmtId="164" fontId="4" fillId="3" borderId="11" xfId="0" applyNumberFormat="1" applyFont="1" applyFill="1" applyBorder="1" applyProtection="1">
      <protection locked="0"/>
    </xf>
    <xf numFmtId="1" fontId="4" fillId="3" borderId="11" xfId="0" applyNumberFormat="1" applyFont="1" applyFill="1" applyBorder="1" applyProtection="1">
      <protection locked="0"/>
    </xf>
    <xf numFmtId="165" fontId="4" fillId="3" borderId="13" xfId="0" applyNumberFormat="1" applyFont="1" applyFill="1" applyBorder="1" applyProtection="1">
      <protection locked="0"/>
    </xf>
    <xf numFmtId="3" fontId="4" fillId="3" borderId="13" xfId="0" applyNumberFormat="1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/>
    <xf numFmtId="0" fontId="4" fillId="2" borderId="19" xfId="0" applyFont="1" applyFill="1" applyBorder="1"/>
    <xf numFmtId="0" fontId="4" fillId="2" borderId="52" xfId="0" applyFont="1" applyFill="1" applyBorder="1"/>
    <xf numFmtId="3" fontId="4" fillId="2" borderId="13" xfId="0" applyNumberFormat="1" applyFont="1" applyFill="1" applyBorder="1"/>
    <xf numFmtId="0" fontId="10" fillId="2" borderId="53" xfId="0" applyFont="1" applyFill="1" applyBorder="1"/>
    <xf numFmtId="0" fontId="4" fillId="2" borderId="41" xfId="0" applyFont="1" applyFill="1" applyBorder="1"/>
    <xf numFmtId="0" fontId="10" fillId="2" borderId="50" xfId="0" quotePrefix="1" applyFont="1" applyFill="1" applyBorder="1"/>
    <xf numFmtId="0" fontId="10" fillId="2" borderId="45" xfId="0" applyFont="1" applyFill="1" applyBorder="1"/>
    <xf numFmtId="0" fontId="4" fillId="2" borderId="0" xfId="0" applyFont="1" applyFill="1" applyAlignment="1">
      <alignment horizontal="right"/>
    </xf>
    <xf numFmtId="3" fontId="4" fillId="2" borderId="10" xfId="0" applyNumberFormat="1" applyFont="1" applyFill="1" applyBorder="1"/>
    <xf numFmtId="1" fontId="4" fillId="2" borderId="54" xfId="0" applyNumberFormat="1" applyFont="1" applyFill="1" applyBorder="1" applyAlignment="1" applyProtection="1">
      <alignment horizontal="left"/>
    </xf>
    <xf numFmtId="0" fontId="4" fillId="2" borderId="55" xfId="0" applyFont="1" applyFill="1" applyBorder="1" applyAlignment="1">
      <alignment horizontal="center"/>
    </xf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3" fontId="4" fillId="2" borderId="56" xfId="0" applyNumberFormat="1" applyFont="1" applyFill="1" applyBorder="1"/>
    <xf numFmtId="3" fontId="4" fillId="2" borderId="57" xfId="0" applyNumberFormat="1" applyFont="1" applyFill="1" applyBorder="1"/>
    <xf numFmtId="1" fontId="4" fillId="2" borderId="49" xfId="0" applyNumberFormat="1" applyFont="1" applyFill="1" applyBorder="1" applyAlignment="1" applyProtection="1">
      <alignment horizontal="left"/>
    </xf>
    <xf numFmtId="0" fontId="4" fillId="2" borderId="14" xfId="0" applyFont="1" applyFill="1" applyBorder="1" applyAlignment="1">
      <alignment horizontal="center"/>
    </xf>
    <xf numFmtId="3" fontId="4" fillId="2" borderId="49" xfId="0" applyNumberFormat="1" applyFont="1" applyFill="1" applyBorder="1"/>
    <xf numFmtId="3" fontId="4" fillId="2" borderId="14" xfId="0" applyNumberFormat="1" applyFont="1" applyFill="1" applyBorder="1"/>
    <xf numFmtId="0" fontId="4" fillId="4" borderId="44" xfId="0" applyFont="1" applyFill="1" applyBorder="1"/>
    <xf numFmtId="0" fontId="1" fillId="4" borderId="42" xfId="0" applyFont="1" applyFill="1" applyBorder="1" applyAlignment="1">
      <alignment horizontal="right"/>
    </xf>
    <xf numFmtId="0" fontId="4" fillId="4" borderId="45" xfId="0" applyFont="1" applyFill="1" applyBorder="1"/>
    <xf numFmtId="0" fontId="4" fillId="4" borderId="21" xfId="0" applyFont="1" applyFill="1" applyBorder="1"/>
    <xf numFmtId="0" fontId="4" fillId="4" borderId="22" xfId="0" applyFont="1" applyFill="1" applyBorder="1"/>
    <xf numFmtId="0" fontId="4" fillId="4" borderId="23" xfId="0" applyFont="1" applyFill="1" applyBorder="1"/>
    <xf numFmtId="0" fontId="4" fillId="4" borderId="2" xfId="0" applyFont="1" applyFill="1" applyBorder="1"/>
    <xf numFmtId="0" fontId="5" fillId="4" borderId="58" xfId="0" applyFont="1" applyFill="1" applyBorder="1" applyAlignment="1">
      <alignment horizontal="center"/>
    </xf>
    <xf numFmtId="0" fontId="5" fillId="4" borderId="25" xfId="0" applyFont="1" applyFill="1" applyBorder="1"/>
    <xf numFmtId="0" fontId="5" fillId="4" borderId="26" xfId="0" applyFont="1" applyFill="1" applyBorder="1"/>
    <xf numFmtId="0" fontId="5" fillId="4" borderId="27" xfId="0" applyFont="1" applyFill="1" applyBorder="1"/>
    <xf numFmtId="0" fontId="5" fillId="4" borderId="0" xfId="0" applyFont="1" applyFill="1" applyBorder="1"/>
    <xf numFmtId="0" fontId="5" fillId="4" borderId="59" xfId="0" applyFont="1" applyFill="1" applyBorder="1"/>
    <xf numFmtId="0" fontId="5" fillId="4" borderId="29" xfId="0" applyFont="1" applyFill="1" applyBorder="1"/>
    <xf numFmtId="0" fontId="5" fillId="4" borderId="30" xfId="0" applyFont="1" applyFill="1" applyBorder="1"/>
    <xf numFmtId="0" fontId="5" fillId="4" borderId="7" xfId="0" applyFont="1" applyFill="1" applyBorder="1"/>
    <xf numFmtId="0" fontId="5" fillId="4" borderId="30" xfId="0" applyFont="1" applyFill="1" applyBorder="1" applyAlignment="1">
      <alignment horizontal="center"/>
    </xf>
    <xf numFmtId="0" fontId="5" fillId="4" borderId="60" xfId="0" applyFont="1" applyFill="1" applyBorder="1"/>
    <xf numFmtId="0" fontId="4" fillId="3" borderId="9" xfId="0" applyFont="1" applyFill="1" applyBorder="1" applyProtection="1">
      <protection locked="0"/>
    </xf>
    <xf numFmtId="0" fontId="4" fillId="3" borderId="61" xfId="0" applyFont="1" applyFill="1" applyBorder="1" applyProtection="1">
      <protection locked="0"/>
    </xf>
    <xf numFmtId="0" fontId="4" fillId="3" borderId="56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1" fontId="4" fillId="3" borderId="48" xfId="0" applyNumberFormat="1" applyFont="1" applyFill="1" applyBorder="1" applyAlignment="1" applyProtection="1">
      <alignment horizontal="left"/>
      <protection locked="0"/>
    </xf>
    <xf numFmtId="1" fontId="4" fillId="3" borderId="62" xfId="0" applyNumberFormat="1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3" fontId="4" fillId="3" borderId="48" xfId="0" applyNumberFormat="1" applyFont="1" applyFill="1" applyBorder="1" applyProtection="1">
      <protection locked="0"/>
    </xf>
    <xf numFmtId="3" fontId="4" fillId="3" borderId="61" xfId="0" applyNumberFormat="1" applyFont="1" applyFill="1" applyBorder="1" applyProtection="1">
      <protection locked="0"/>
    </xf>
    <xf numFmtId="0" fontId="4" fillId="3" borderId="57" xfId="0" applyFont="1" applyFill="1" applyBorder="1" applyAlignment="1" applyProtection="1">
      <alignment horizontal="center"/>
      <protection locked="0"/>
    </xf>
    <xf numFmtId="3" fontId="4" fillId="3" borderId="62" xfId="0" applyNumberFormat="1" applyFont="1" applyFill="1" applyBorder="1" applyProtection="1">
      <protection locked="0"/>
    </xf>
    <xf numFmtId="3" fontId="4" fillId="3" borderId="54" xfId="0" applyNumberFormat="1" applyFont="1" applyFill="1" applyBorder="1" applyProtection="1">
      <protection locked="0"/>
    </xf>
    <xf numFmtId="3" fontId="4" fillId="3" borderId="49" xfId="0" applyNumberFormat="1" applyFont="1" applyFill="1" applyBorder="1" applyProtection="1">
      <protection locked="0"/>
    </xf>
    <xf numFmtId="3" fontId="4" fillId="3" borderId="63" xfId="0" applyNumberFormat="1" applyFont="1" applyFill="1" applyBorder="1" applyProtection="1">
      <protection locked="0"/>
    </xf>
    <xf numFmtId="3" fontId="4" fillId="3" borderId="64" xfId="0" applyNumberFormat="1" applyFont="1" applyFill="1" applyBorder="1" applyProtection="1">
      <protection locked="0"/>
    </xf>
    <xf numFmtId="3" fontId="4" fillId="3" borderId="65" xfId="0" applyNumberFormat="1" applyFont="1" applyFill="1" applyBorder="1" applyProtection="1">
      <protection locked="0"/>
    </xf>
    <xf numFmtId="3" fontId="4" fillId="3" borderId="66" xfId="0" applyNumberFormat="1" applyFont="1" applyFill="1" applyBorder="1" applyProtection="1">
      <protection locked="0"/>
    </xf>
    <xf numFmtId="3" fontId="4" fillId="3" borderId="10" xfId="0" applyNumberFormat="1" applyFont="1" applyFill="1" applyBorder="1" applyProtection="1">
      <protection locked="0"/>
    </xf>
    <xf numFmtId="3" fontId="4" fillId="3" borderId="57" xfId="0" applyNumberFormat="1" applyFont="1" applyFill="1" applyBorder="1" applyProtection="1">
      <protection locked="0"/>
    </xf>
    <xf numFmtId="0" fontId="10" fillId="2" borderId="0" xfId="0" applyFont="1" applyFill="1"/>
    <xf numFmtId="1" fontId="4" fillId="2" borderId="48" xfId="0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3" fontId="4" fillId="2" borderId="48" xfId="0" applyNumberFormat="1" applyFont="1" applyFill="1" applyBorder="1"/>
    <xf numFmtId="1" fontId="4" fillId="2" borderId="54" xfId="0" applyNumberFormat="1" applyFont="1" applyFill="1" applyBorder="1" applyAlignment="1">
      <alignment horizontal="left"/>
    </xf>
    <xf numFmtId="0" fontId="4" fillId="2" borderId="61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center"/>
    </xf>
    <xf numFmtId="3" fontId="4" fillId="2" borderId="67" xfId="0" applyNumberFormat="1" applyFont="1" applyFill="1" applyBorder="1"/>
    <xf numFmtId="3" fontId="4" fillId="2" borderId="61" xfId="0" applyNumberFormat="1" applyFont="1" applyFill="1" applyBorder="1"/>
    <xf numFmtId="1" fontId="4" fillId="2" borderId="62" xfId="0" applyNumberFormat="1" applyFont="1" applyFill="1" applyBorder="1" applyAlignment="1">
      <alignment horizontal="left"/>
    </xf>
    <xf numFmtId="0" fontId="4" fillId="2" borderId="56" xfId="0" applyFont="1" applyFill="1" applyBorder="1" applyAlignment="1">
      <alignment horizontal="left"/>
    </xf>
    <xf numFmtId="0" fontId="4" fillId="2" borderId="68" xfId="0" applyFont="1" applyFill="1" applyBorder="1" applyAlignment="1">
      <alignment horizontal="center"/>
    </xf>
    <xf numFmtId="3" fontId="4" fillId="2" borderId="69" xfId="0" applyNumberFormat="1" applyFont="1" applyFill="1" applyBorder="1"/>
    <xf numFmtId="3" fontId="4" fillId="2" borderId="62" xfId="0" applyNumberFormat="1" applyFont="1" applyFill="1" applyBorder="1"/>
    <xf numFmtId="1" fontId="4" fillId="2" borderId="49" xfId="0" applyNumberFormat="1" applyFont="1" applyFill="1" applyBorder="1" applyAlignment="1">
      <alignment horizontal="left"/>
    </xf>
    <xf numFmtId="0" fontId="4" fillId="2" borderId="70" xfId="0" applyFont="1" applyFill="1" applyBorder="1"/>
    <xf numFmtId="0" fontId="4" fillId="2" borderId="71" xfId="0" applyFont="1" applyFill="1" applyBorder="1"/>
    <xf numFmtId="0" fontId="4" fillId="2" borderId="72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1" fillId="4" borderId="42" xfId="0" applyFont="1" applyFill="1" applyBorder="1"/>
    <xf numFmtId="0" fontId="5" fillId="4" borderId="2" xfId="0" applyFont="1" applyFill="1" applyBorder="1"/>
    <xf numFmtId="0" fontId="5" fillId="4" borderId="21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/>
    <xf numFmtId="3" fontId="4" fillId="2" borderId="64" xfId="0" applyNumberFormat="1" applyFont="1" applyFill="1" applyBorder="1"/>
    <xf numFmtId="3" fontId="4" fillId="2" borderId="66" xfId="0" applyNumberFormat="1" applyFont="1" applyFill="1" applyBorder="1"/>
    <xf numFmtId="0" fontId="5" fillId="4" borderId="59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78" xfId="0" applyFont="1" applyFill="1" applyBorder="1"/>
    <xf numFmtId="0" fontId="4" fillId="2" borderId="79" xfId="0" applyFont="1" applyFill="1" applyBorder="1"/>
    <xf numFmtId="0" fontId="4" fillId="2" borderId="80" xfId="0" applyFont="1" applyFill="1" applyBorder="1"/>
    <xf numFmtId="3" fontId="4" fillId="2" borderId="81" xfId="0" applyNumberFormat="1" applyFont="1" applyFill="1" applyBorder="1"/>
    <xf numFmtId="0" fontId="10" fillId="2" borderId="81" xfId="0" applyFont="1" applyFill="1" applyBorder="1"/>
    <xf numFmtId="0" fontId="10" fillId="2" borderId="68" xfId="0" applyFont="1" applyFill="1" applyBorder="1"/>
    <xf numFmtId="0" fontId="4" fillId="2" borderId="17" xfId="0" applyFont="1" applyFill="1" applyBorder="1"/>
    <xf numFmtId="0" fontId="4" fillId="2" borderId="82" xfId="0" applyFont="1" applyFill="1" applyBorder="1"/>
    <xf numFmtId="0" fontId="4" fillId="2" borderId="83" xfId="0" applyFont="1" applyFill="1" applyBorder="1"/>
    <xf numFmtId="0" fontId="10" fillId="2" borderId="61" xfId="0" applyFont="1" applyFill="1" applyBorder="1"/>
    <xf numFmtId="0" fontId="10" fillId="2" borderId="55" xfId="0" applyFont="1" applyFill="1" applyBorder="1"/>
    <xf numFmtId="0" fontId="4" fillId="2" borderId="84" xfId="0" applyFont="1" applyFill="1" applyBorder="1"/>
    <xf numFmtId="0" fontId="10" fillId="2" borderId="35" xfId="0" quotePrefix="1" applyFont="1" applyFill="1" applyBorder="1"/>
    <xf numFmtId="0" fontId="9" fillId="2" borderId="0" xfId="0" applyFont="1" applyFill="1" applyAlignment="1">
      <alignment vertical="center"/>
    </xf>
    <xf numFmtId="0" fontId="5" fillId="2" borderId="48" xfId="0" applyFont="1" applyFill="1" applyBorder="1" applyAlignment="1">
      <alignment horizontal="left"/>
    </xf>
    <xf numFmtId="0" fontId="4" fillId="2" borderId="67" xfId="0" applyFont="1" applyFill="1" applyBorder="1"/>
    <xf numFmtId="0" fontId="5" fillId="2" borderId="48" xfId="0" applyFont="1" applyFill="1" applyBorder="1"/>
    <xf numFmtId="0" fontId="5" fillId="2" borderId="62" xfId="0" applyFont="1" applyFill="1" applyBorder="1"/>
    <xf numFmtId="0" fontId="10" fillId="2" borderId="56" xfId="0" applyFont="1" applyFill="1" applyBorder="1"/>
    <xf numFmtId="0" fontId="10" fillId="2" borderId="57" xfId="0" applyFont="1" applyFill="1" applyBorder="1"/>
    <xf numFmtId="0" fontId="4" fillId="2" borderId="85" xfId="0" applyFont="1" applyFill="1" applyBorder="1"/>
    <xf numFmtId="3" fontId="4" fillId="2" borderId="86" xfId="0" applyNumberFormat="1" applyFont="1" applyFill="1" applyBorder="1"/>
    <xf numFmtId="0" fontId="10" fillId="2" borderId="86" xfId="0" quotePrefix="1" applyFont="1" applyFill="1" applyBorder="1"/>
    <xf numFmtId="0" fontId="10" fillId="2" borderId="87" xfId="0" applyFont="1" applyFill="1" applyBorder="1"/>
    <xf numFmtId="0" fontId="4" fillId="2" borderId="88" xfId="0" applyFont="1" applyFill="1" applyBorder="1"/>
    <xf numFmtId="3" fontId="4" fillId="2" borderId="89" xfId="0" applyNumberFormat="1" applyFont="1" applyFill="1" applyBorder="1"/>
    <xf numFmtId="0" fontId="10" fillId="2" borderId="89" xfId="0" applyFont="1" applyFill="1" applyBorder="1"/>
    <xf numFmtId="0" fontId="10" fillId="2" borderId="90" xfId="0" applyFont="1" applyFill="1" applyBorder="1"/>
    <xf numFmtId="0" fontId="10" fillId="2" borderId="50" xfId="0" applyFont="1" applyFill="1" applyBorder="1" applyAlignment="1">
      <alignment vertical="center"/>
    </xf>
    <xf numFmtId="0" fontId="10" fillId="2" borderId="5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/>
    <xf numFmtId="0" fontId="5" fillId="2" borderId="0" xfId="0" applyFont="1" applyFill="1"/>
    <xf numFmtId="3" fontId="4" fillId="2" borderId="0" xfId="0" applyNumberFormat="1" applyFont="1" applyFill="1"/>
    <xf numFmtId="3" fontId="4" fillId="2" borderId="0" xfId="0" applyNumberFormat="1" applyFont="1" applyFill="1" applyBorder="1"/>
    <xf numFmtId="0" fontId="5" fillId="4" borderId="91" xfId="0" applyFont="1" applyFill="1" applyBorder="1" applyAlignment="1">
      <alignment horizontal="left"/>
    </xf>
    <xf numFmtId="0" fontId="5" fillId="4" borderId="42" xfId="0" applyFont="1" applyFill="1" applyBorder="1"/>
    <xf numFmtId="3" fontId="5" fillId="4" borderId="41" xfId="0" applyNumberFormat="1" applyFont="1" applyFill="1" applyBorder="1"/>
    <xf numFmtId="3" fontId="5" fillId="4" borderId="50" xfId="0" applyNumberFormat="1" applyFont="1" applyFill="1" applyBorder="1"/>
    <xf numFmtId="3" fontId="5" fillId="4" borderId="45" xfId="0" applyNumberFormat="1" applyFont="1" applyFill="1" applyBorder="1"/>
    <xf numFmtId="3" fontId="5" fillId="4" borderId="42" xfId="0" applyNumberFormat="1" applyFont="1" applyFill="1" applyBorder="1"/>
    <xf numFmtId="3" fontId="5" fillId="4" borderId="51" xfId="0" applyNumberFormat="1" applyFont="1" applyFill="1" applyBorder="1"/>
    <xf numFmtId="3" fontId="5" fillId="4" borderId="92" xfId="0" applyNumberFormat="1" applyFont="1" applyFill="1" applyBorder="1"/>
    <xf numFmtId="0" fontId="5" fillId="4" borderId="41" xfId="0" applyFont="1" applyFill="1" applyBorder="1"/>
    <xf numFmtId="0" fontId="5" fillId="4" borderId="34" xfId="0" applyFont="1" applyFill="1" applyBorder="1"/>
    <xf numFmtId="0" fontId="5" fillId="4" borderId="91" xfId="0" applyFont="1" applyFill="1" applyBorder="1" applyAlignment="1">
      <alignment vertical="center"/>
    </xf>
    <xf numFmtId="3" fontId="5" fillId="4" borderId="50" xfId="0" applyNumberFormat="1" applyFont="1" applyFill="1" applyBorder="1" applyAlignment="1">
      <alignment vertical="center"/>
    </xf>
    <xf numFmtId="3" fontId="5" fillId="4" borderId="35" xfId="0" applyNumberFormat="1" applyFont="1" applyFill="1" applyBorder="1"/>
    <xf numFmtId="0" fontId="5" fillId="4" borderId="4" xfId="0" applyFont="1" applyFill="1" applyBorder="1"/>
    <xf numFmtId="0" fontId="5" fillId="4" borderId="93" xfId="0" applyFont="1" applyFill="1" applyBorder="1"/>
    <xf numFmtId="3" fontId="5" fillId="4" borderId="26" xfId="0" applyNumberFormat="1" applyFont="1" applyFill="1" applyBorder="1"/>
    <xf numFmtId="0" fontId="5" fillId="4" borderId="79" xfId="0" applyFont="1" applyFill="1" applyBorder="1"/>
    <xf numFmtId="0" fontId="5" fillId="4" borderId="80" xfId="0" applyFont="1" applyFill="1" applyBorder="1"/>
    <xf numFmtId="3" fontId="5" fillId="4" borderId="81" xfId="0" applyNumberFormat="1" applyFont="1" applyFill="1" applyBorder="1"/>
    <xf numFmtId="3" fontId="5" fillId="4" borderId="22" xfId="0" applyNumberFormat="1" applyFont="1" applyFill="1" applyBorder="1"/>
    <xf numFmtId="0" fontId="5" fillId="4" borderId="50" xfId="0" applyFont="1" applyFill="1" applyBorder="1"/>
    <xf numFmtId="3" fontId="4" fillId="2" borderId="11" xfId="0" applyNumberFormat="1" applyFont="1" applyFill="1" applyBorder="1" applyProtection="1"/>
    <xf numFmtId="0" fontId="4" fillId="2" borderId="24" xfId="0" applyFont="1" applyFill="1" applyBorder="1" applyAlignment="1">
      <alignment shrinkToFit="1"/>
    </xf>
    <xf numFmtId="0" fontId="10" fillId="2" borderId="0" xfId="0" applyFont="1" applyFill="1" applyBorder="1"/>
    <xf numFmtId="3" fontId="4" fillId="0" borderId="11" xfId="0" applyNumberFormat="1" applyFont="1" applyFill="1" applyBorder="1" applyProtection="1"/>
    <xf numFmtId="0" fontId="10" fillId="2" borderId="32" xfId="0" applyFont="1" applyFill="1" applyBorder="1"/>
    <xf numFmtId="0" fontId="3" fillId="2" borderId="0" xfId="0" applyFont="1" applyFill="1" applyBorder="1" applyAlignment="1" applyProtection="1">
      <alignment horizontal="left"/>
    </xf>
    <xf numFmtId="0" fontId="4" fillId="2" borderId="16" xfId="0" applyFont="1" applyFill="1" applyBorder="1" applyAlignment="1">
      <alignment shrinkToFit="1"/>
    </xf>
    <xf numFmtId="0" fontId="4" fillId="3" borderId="18" xfId="0" applyFont="1" applyFill="1" applyBorder="1" applyAlignment="1" applyProtection="1">
      <alignment shrinkToFit="1"/>
      <protection locked="0"/>
    </xf>
    <xf numFmtId="0" fontId="4" fillId="2" borderId="18" xfId="0" applyFont="1" applyFill="1" applyBorder="1" applyAlignment="1">
      <alignment shrinkToFit="1"/>
    </xf>
    <xf numFmtId="0" fontId="4" fillId="2" borderId="20" xfId="0" applyFont="1" applyFill="1" applyBorder="1" applyAlignment="1">
      <alignment shrinkToFit="1"/>
    </xf>
    <xf numFmtId="0" fontId="15" fillId="2" borderId="0" xfId="0" applyFont="1" applyFill="1"/>
    <xf numFmtId="0" fontId="4" fillId="2" borderId="25" xfId="0" applyFont="1" applyFill="1" applyBorder="1"/>
    <xf numFmtId="0" fontId="4" fillId="2" borderId="26" xfId="0" applyFont="1" applyFill="1" applyBorder="1"/>
    <xf numFmtId="3" fontId="4" fillId="5" borderId="9" xfId="0" applyNumberFormat="1" applyFont="1" applyFill="1" applyBorder="1" applyProtection="1">
      <protection locked="0"/>
    </xf>
    <xf numFmtId="3" fontId="4" fillId="5" borderId="38" xfId="0" applyNumberFormat="1" applyFont="1" applyFill="1" applyBorder="1" applyProtection="1">
      <protection locked="0"/>
    </xf>
    <xf numFmtId="3" fontId="4" fillId="5" borderId="11" xfId="0" applyNumberFormat="1" applyFont="1" applyFill="1" applyBorder="1" applyProtection="1">
      <protection locked="0"/>
    </xf>
    <xf numFmtId="3" fontId="4" fillId="5" borderId="29" xfId="0" applyNumberFormat="1" applyFont="1" applyFill="1" applyBorder="1" applyProtection="1">
      <protection locked="0"/>
    </xf>
    <xf numFmtId="0" fontId="4" fillId="2" borderId="29" xfId="0" applyFont="1" applyFill="1" applyBorder="1"/>
    <xf numFmtId="0" fontId="4" fillId="2" borderId="94" xfId="0" applyFont="1" applyFill="1" applyBorder="1"/>
    <xf numFmtId="0" fontId="4" fillId="2" borderId="95" xfId="0" applyFont="1" applyFill="1" applyBorder="1"/>
    <xf numFmtId="0" fontId="4" fillId="2" borderId="86" xfId="0" applyFont="1" applyFill="1" applyBorder="1"/>
    <xf numFmtId="0" fontId="10" fillId="2" borderId="86" xfId="0" applyFont="1" applyFill="1" applyBorder="1"/>
    <xf numFmtId="167" fontId="4" fillId="2" borderId="74" xfId="0" applyNumberFormat="1" applyFont="1" applyFill="1" applyBorder="1"/>
    <xf numFmtId="167" fontId="4" fillId="2" borderId="75" xfId="0" applyNumberFormat="1" applyFont="1" applyFill="1" applyBorder="1"/>
    <xf numFmtId="167" fontId="4" fillId="2" borderId="25" xfId="0" applyNumberFormat="1" applyFont="1" applyFill="1" applyBorder="1"/>
    <xf numFmtId="167" fontId="4" fillId="2" borderId="26" xfId="0" applyNumberFormat="1" applyFont="1" applyFill="1" applyBorder="1"/>
    <xf numFmtId="167" fontId="4" fillId="2" borderId="27" xfId="0" applyNumberFormat="1" applyFont="1" applyFill="1" applyBorder="1"/>
    <xf numFmtId="0" fontId="5" fillId="0" borderId="41" xfId="0" applyFont="1" applyFill="1" applyBorder="1"/>
    <xf numFmtId="0" fontId="5" fillId="0" borderId="42" xfId="0" applyFont="1" applyFill="1" applyBorder="1"/>
    <xf numFmtId="0" fontId="5" fillId="0" borderId="1" xfId="0" applyFont="1" applyFill="1" applyBorder="1"/>
    <xf numFmtId="3" fontId="5" fillId="0" borderId="41" xfId="0" applyNumberFormat="1" applyFont="1" applyFill="1" applyBorder="1"/>
    <xf numFmtId="3" fontId="5" fillId="0" borderId="50" xfId="0" applyNumberFormat="1" applyFont="1" applyFill="1" applyBorder="1"/>
    <xf numFmtId="3" fontId="5" fillId="0" borderId="45" xfId="0" applyNumberFormat="1" applyFont="1" applyFill="1" applyBorder="1"/>
    <xf numFmtId="3" fontId="5" fillId="0" borderId="91" xfId="0" applyNumberFormat="1" applyFont="1" applyFill="1" applyBorder="1"/>
    <xf numFmtId="3" fontId="5" fillId="0" borderId="51" xfId="0" applyNumberFormat="1" applyFont="1" applyFill="1" applyBorder="1"/>
    <xf numFmtId="0" fontId="4" fillId="0" borderId="0" xfId="0" applyFont="1" applyFill="1"/>
    <xf numFmtId="0" fontId="4" fillId="0" borderId="41" xfId="0" applyFont="1" applyFill="1" applyBorder="1"/>
    <xf numFmtId="0" fontId="4" fillId="0" borderId="42" xfId="0" applyFont="1" applyFill="1" applyBorder="1"/>
    <xf numFmtId="0" fontId="4" fillId="0" borderId="45" xfId="0" applyFont="1" applyFill="1" applyBorder="1"/>
    <xf numFmtId="167" fontId="4" fillId="0" borderId="91" xfId="0" applyNumberFormat="1" applyFont="1" applyFill="1" applyBorder="1"/>
    <xf numFmtId="167" fontId="4" fillId="0" borderId="50" xfId="0" applyNumberFormat="1" applyFont="1" applyFill="1" applyBorder="1"/>
    <xf numFmtId="167" fontId="4" fillId="0" borderId="51" xfId="0" applyNumberFormat="1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7" fontId="4" fillId="0" borderId="21" xfId="0" applyNumberFormat="1" applyFont="1" applyFill="1" applyBorder="1"/>
    <xf numFmtId="167" fontId="4" fillId="0" borderId="22" xfId="0" applyNumberFormat="1" applyFont="1" applyFill="1" applyBorder="1"/>
    <xf numFmtId="167" fontId="4" fillId="0" borderId="23" xfId="0" applyNumberFormat="1" applyFont="1" applyFill="1" applyBorder="1"/>
    <xf numFmtId="168" fontId="4" fillId="0" borderId="21" xfId="0" applyNumberFormat="1" applyFont="1" applyFill="1" applyBorder="1"/>
    <xf numFmtId="168" fontId="4" fillId="0" borderId="22" xfId="0" applyNumberFormat="1" applyFont="1" applyFill="1" applyBorder="1"/>
    <xf numFmtId="168" fontId="4" fillId="0" borderId="23" xfId="0" applyNumberFormat="1" applyFont="1" applyFill="1" applyBorder="1"/>
    <xf numFmtId="0" fontId="5" fillId="2" borderId="70" xfId="0" applyFont="1" applyFill="1" applyBorder="1"/>
    <xf numFmtId="0" fontId="5" fillId="2" borderId="40" xfId="0" applyFont="1" applyFill="1" applyBorder="1"/>
    <xf numFmtId="0" fontId="5" fillId="6" borderId="1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167" fontId="5" fillId="6" borderId="21" xfId="0" applyNumberFormat="1" applyFont="1" applyFill="1" applyBorder="1"/>
    <xf numFmtId="168" fontId="5" fillId="6" borderId="21" xfId="0" applyNumberFormat="1" applyFont="1" applyFill="1" applyBorder="1"/>
    <xf numFmtId="168" fontId="5" fillId="6" borderId="22" xfId="0" applyNumberFormat="1" applyFont="1" applyFill="1" applyBorder="1"/>
    <xf numFmtId="168" fontId="5" fillId="6" borderId="23" xfId="0" applyNumberFormat="1" applyFont="1" applyFill="1" applyBorder="1"/>
    <xf numFmtId="0" fontId="5" fillId="6" borderId="71" xfId="0" applyFont="1" applyFill="1" applyBorder="1"/>
    <xf numFmtId="0" fontId="5" fillId="6" borderId="72" xfId="0" applyFont="1" applyFill="1" applyBorder="1"/>
    <xf numFmtId="167" fontId="5" fillId="6" borderId="73" xfId="0" applyNumberFormat="1" applyFont="1" applyFill="1" applyBorder="1"/>
    <xf numFmtId="0" fontId="5" fillId="6" borderId="76" xfId="0" applyFont="1" applyFill="1" applyBorder="1"/>
    <xf numFmtId="0" fontId="5" fillId="6" borderId="77" xfId="0" applyFont="1" applyFill="1" applyBorder="1"/>
    <xf numFmtId="167" fontId="5" fillId="6" borderId="34" xfId="0" applyNumberFormat="1" applyFont="1" applyFill="1" applyBorder="1"/>
    <xf numFmtId="168" fontId="4" fillId="5" borderId="21" xfId="0" applyNumberFormat="1" applyFont="1" applyFill="1" applyBorder="1" applyProtection="1">
      <protection locked="0"/>
    </xf>
    <xf numFmtId="168" fontId="4" fillId="5" borderId="22" xfId="0" applyNumberFormat="1" applyFont="1" applyFill="1" applyBorder="1" applyProtection="1">
      <protection locked="0"/>
    </xf>
    <xf numFmtId="168" fontId="4" fillId="5" borderId="23" xfId="0" applyNumberFormat="1" applyFont="1" applyFill="1" applyBorder="1" applyProtection="1">
      <protection locked="0"/>
    </xf>
    <xf numFmtId="168" fontId="4" fillId="0" borderId="26" xfId="0" applyNumberFormat="1" applyFont="1" applyFill="1" applyBorder="1"/>
    <xf numFmtId="168" fontId="4" fillId="0" borderId="86" xfId="0" applyNumberFormat="1" applyFont="1" applyFill="1" applyBorder="1" applyProtection="1">
      <protection locked="0"/>
    </xf>
    <xf numFmtId="168" fontId="4" fillId="0" borderId="94" xfId="0" applyNumberFormat="1" applyFont="1" applyFill="1" applyBorder="1" applyProtection="1">
      <protection locked="0"/>
    </xf>
    <xf numFmtId="168" fontId="4" fillId="0" borderId="32" xfId="0" applyNumberFormat="1" applyFont="1" applyFill="1" applyBorder="1" applyProtection="1">
      <protection locked="0"/>
    </xf>
    <xf numFmtId="168" fontId="4" fillId="0" borderId="95" xfId="0" applyNumberFormat="1" applyFont="1" applyFill="1" applyBorder="1" applyProtection="1">
      <protection locked="0"/>
    </xf>
    <xf numFmtId="168" fontId="4" fillId="0" borderId="29" xfId="0" applyNumberFormat="1" applyFont="1" applyFill="1" applyBorder="1" applyProtection="1">
      <protection locked="0"/>
    </xf>
    <xf numFmtId="167" fontId="4" fillId="5" borderId="73" xfId="0" applyNumberFormat="1" applyFont="1" applyFill="1" applyBorder="1" applyProtection="1">
      <protection locked="0"/>
    </xf>
    <xf numFmtId="166" fontId="11" fillId="3" borderId="7" xfId="0" applyNumberFormat="1" applyFont="1" applyFill="1" applyBorder="1" applyAlignment="1" applyProtection="1">
      <alignment horizontal="left"/>
      <protection locked="0"/>
    </xf>
    <xf numFmtId="0" fontId="7" fillId="3" borderId="41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5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left"/>
    </xf>
    <xf numFmtId="0" fontId="1" fillId="4" borderId="45" xfId="0" applyFont="1" applyFill="1" applyBorder="1" applyAlignment="1">
      <alignment horizontal="left"/>
    </xf>
    <xf numFmtId="0" fontId="1" fillId="4" borderId="44" xfId="0" applyFont="1" applyFill="1" applyBorder="1" applyAlignment="1">
      <alignment horizontal="right"/>
    </xf>
    <xf numFmtId="0" fontId="1" fillId="4" borderId="42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9.9585062240664282E-2"/>
          <c:y val="0.14642882678018071"/>
          <c:w val="0.87344398340248963"/>
          <c:h val="0.62857252471492042"/>
        </c:manualLayout>
      </c:layout>
      <c:lineChart>
        <c:grouping val="standard"/>
        <c:ser>
          <c:idx val="0"/>
          <c:order val="0"/>
          <c:tx>
            <c:strRef>
              <c:f>Grafiken!$A$36:$B$36</c:f>
              <c:strCache>
                <c:ptCount val="1"/>
                <c:pt idx="0">
                  <c:v>Investitionsfolgekosten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Grafiken!$C$35:$H$35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Grafiken!$C$36:$H$36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Grafiken!$A$37:$B$37</c:f>
              <c:strCache>
                <c:ptCount val="1"/>
                <c:pt idx="0">
                  <c:v>Handlungsspielraum der LR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Grafiken!$C$35:$H$35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Grafiken!$C$37:$H$37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marker val="1"/>
        <c:axId val="51089792"/>
        <c:axId val="51091712"/>
      </c:lineChart>
      <c:catAx>
        <c:axId val="510897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091712"/>
        <c:crosses val="autoZero"/>
        <c:auto val="1"/>
        <c:lblAlgn val="ctr"/>
        <c:lblOffset val="100"/>
        <c:tickLblSkip val="1"/>
        <c:tickMarkSkip val="1"/>
      </c:catAx>
      <c:valAx>
        <c:axId val="51091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Fr. 1'000</a:t>
                </a:r>
              </a:p>
            </c:rich>
          </c:tx>
          <c:layout>
            <c:manualLayout>
              <c:xMode val="edge"/>
              <c:yMode val="edge"/>
              <c:x val="1.2448132780082987E-2"/>
              <c:y val="0.3607149147511766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089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373443983402486E-2"/>
          <c:y val="0.90000156947818444"/>
          <c:w val="0.98755186721991706"/>
          <c:h val="8.92858699879150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Investitionen und Neuverschuldung</a:t>
            </a:r>
          </a:p>
        </c:rich>
      </c:tx>
      <c:layout>
        <c:manualLayout>
          <c:xMode val="edge"/>
          <c:yMode val="edge"/>
          <c:x val="0.21161825726141109"/>
          <c:y val="1.78571739975830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211618257261427E-2"/>
          <c:y val="0.14642882678018071"/>
          <c:w val="0.88796680497925162"/>
          <c:h val="0.62142965511589077"/>
        </c:manualLayout>
      </c:layout>
      <c:barChart>
        <c:barDir val="col"/>
        <c:grouping val="clustered"/>
        <c:ser>
          <c:idx val="0"/>
          <c:order val="0"/>
          <c:tx>
            <c:strRef>
              <c:f>Grafiken!$A$45:$B$45</c:f>
              <c:strCache>
                <c:ptCount val="1"/>
                <c:pt idx="0">
                  <c:v>Investitionen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Grafiken!$C$44:$H$44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Grafiken!$C$45:$H$45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Grafiken!$A$46:$B$46</c:f>
              <c:strCache>
                <c:ptCount val="1"/>
                <c:pt idx="0">
                  <c:v>Neuverschuldung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Grafiken!$C$44:$H$44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Grafiken!$C$46:$H$46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80"/>
        <c:axId val="55184768"/>
        <c:axId val="55194752"/>
      </c:barChart>
      <c:catAx>
        <c:axId val="551847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94752"/>
        <c:crosses val="autoZero"/>
        <c:auto val="1"/>
        <c:lblAlgn val="ctr"/>
        <c:lblOffset val="100"/>
        <c:tickLblSkip val="1"/>
        <c:tickMarkSkip val="1"/>
      </c:catAx>
      <c:valAx>
        <c:axId val="55194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Fr. 1'000</a:t>
                </a:r>
              </a:p>
            </c:rich>
          </c:tx>
          <c:layout>
            <c:manualLayout>
              <c:xMode val="edge"/>
              <c:yMode val="edge"/>
              <c:x val="1.0373443983402486E-2"/>
              <c:y val="0.3464291755531103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847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373443983402486E-2"/>
          <c:y val="0.90000156947818444"/>
          <c:w val="0.98755186721991706"/>
          <c:h val="8.92858699879150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Ergebnis der Laufenden Rechnung</a:t>
            </a:r>
          </a:p>
        </c:rich>
      </c:tx>
      <c:layout>
        <c:manualLayout>
          <c:xMode val="edge"/>
          <c:yMode val="edge"/>
          <c:x val="0.21369294605809144"/>
          <c:y val="1.78571739975830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286307053941779E-2"/>
          <c:y val="0.15357169637921383"/>
          <c:w val="0.88174273858921171"/>
          <c:h val="0.72142982950235335"/>
        </c:manualLayout>
      </c:layout>
      <c:barChart>
        <c:barDir val="col"/>
        <c:grouping val="clustered"/>
        <c:ser>
          <c:idx val="0"/>
          <c:order val="0"/>
          <c:tx>
            <c:strRef>
              <c:f>Grafiken!$A$41:$B$41</c:f>
              <c:strCache>
                <c:ptCount val="1"/>
                <c:pt idx="0">
                  <c:v>Ergebnis der LR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Grafiken!$C$40:$H$40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Grafiken!$C$41:$H$41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80"/>
        <c:axId val="55239808"/>
        <c:axId val="55241344"/>
      </c:barChart>
      <c:catAx>
        <c:axId val="552398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41344"/>
        <c:crosses val="autoZero"/>
        <c:auto val="1"/>
        <c:lblAlgn val="ctr"/>
        <c:lblOffset val="100"/>
        <c:tickLblSkip val="1"/>
        <c:tickMarkSkip val="1"/>
      </c:catAx>
      <c:valAx>
        <c:axId val="55241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Fr. 1'000</a:t>
                </a:r>
              </a:p>
            </c:rich>
          </c:tx>
          <c:layout>
            <c:manualLayout>
              <c:xMode val="edge"/>
              <c:yMode val="edge"/>
              <c:x val="1.0373443983402486E-2"/>
              <c:y val="0.4142864367439256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239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Eigenkapital bzw. Bilanzfehlbetrag</a:t>
            </a:r>
          </a:p>
        </c:rich>
      </c:tx>
      <c:layout>
        <c:manualLayout>
          <c:xMode val="edge"/>
          <c:yMode val="edge"/>
          <c:x val="0.2199170124481333"/>
          <c:y val="1.78571739975830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40663900414951"/>
          <c:y val="0.14642882678018071"/>
          <c:w val="0.84854771784232352"/>
          <c:h val="0.72857269910138667"/>
        </c:manualLayout>
      </c:layout>
      <c:barChart>
        <c:barDir val="col"/>
        <c:grouping val="clustered"/>
        <c:ser>
          <c:idx val="0"/>
          <c:order val="0"/>
          <c:tx>
            <c:strRef>
              <c:f>Grafiken!$A$50</c:f>
              <c:strCache>
                <c:ptCount val="1"/>
                <c:pt idx="0">
                  <c:v>Eigenkapital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Grafiken!$C$49:$H$49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Grafiken!$C$50:$H$50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55986432"/>
        <c:axId val="56004608"/>
      </c:barChart>
      <c:catAx>
        <c:axId val="559864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6004608"/>
        <c:crosses val="autoZero"/>
        <c:auto val="1"/>
        <c:lblAlgn val="ctr"/>
        <c:lblOffset val="100"/>
        <c:tickLblSkip val="1"/>
        <c:tickMarkSkip val="1"/>
      </c:catAx>
      <c:valAx>
        <c:axId val="560046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Fr. 1'000</a:t>
                </a:r>
              </a:p>
            </c:rich>
          </c:tx>
          <c:layout>
            <c:manualLayout>
              <c:xMode val="edge"/>
              <c:yMode val="edge"/>
              <c:x val="3.5269709543568464E-2"/>
              <c:y val="0.4107150019444098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986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685800</xdr:colOff>
      <xdr:row>16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5</xdr:col>
      <xdr:colOff>685800</xdr:colOff>
      <xdr:row>31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2</xdr:row>
      <xdr:rowOff>0</xdr:rowOff>
    </xdr:from>
    <xdr:to>
      <xdr:col>12</xdr:col>
      <xdr:colOff>0</xdr:colOff>
      <xdr:row>16</xdr:row>
      <xdr:rowOff>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95250</xdr:colOff>
      <xdr:row>17</xdr:row>
      <xdr:rowOff>0</xdr:rowOff>
    </xdr:from>
    <xdr:to>
      <xdr:col>12</xdr:col>
      <xdr:colOff>0</xdr:colOff>
      <xdr:row>31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0.01035</cdr:x>
      <cdr:y>0.01779</cdr:y>
    </cdr:from>
    <cdr:to>
      <cdr:x>0.97912</cdr:x>
      <cdr:y>0.13135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456893" cy="303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Investitionsfolgekosten und Handlungsspielraum der LR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workbookViewId="0">
      <selection activeCell="C11" sqref="C11:E11"/>
    </sheetView>
  </sheetViews>
  <sheetFormatPr baseColWidth="10" defaultRowHeight="12.75"/>
  <cols>
    <col min="1" max="9" width="14.7109375" style="6" customWidth="1"/>
    <col min="10" max="16384" width="11.42578125" style="6"/>
  </cols>
  <sheetData>
    <row r="1" spans="1:9" s="1" customFormat="1" ht="18"/>
    <row r="2" spans="1:9" ht="18">
      <c r="B2" s="2"/>
    </row>
    <row r="3" spans="1:9" s="4" customFormat="1" ht="50.25">
      <c r="B3" s="3"/>
      <c r="C3" s="3"/>
      <c r="D3" s="3"/>
      <c r="E3" s="3" t="s">
        <v>36</v>
      </c>
      <c r="F3" s="3"/>
      <c r="G3" s="3"/>
      <c r="H3" s="3"/>
      <c r="I3" s="3"/>
    </row>
    <row r="4" spans="1:9" ht="13.5" thickBot="1">
      <c r="B4" s="5"/>
      <c r="C4" s="5"/>
      <c r="D4" s="5"/>
      <c r="E4" s="5"/>
      <c r="F4" s="5"/>
      <c r="G4" s="5"/>
      <c r="H4" s="5"/>
      <c r="I4" s="5"/>
    </row>
    <row r="5" spans="1:9" s="4" customFormat="1" ht="51" thickBot="1">
      <c r="A5" s="357"/>
      <c r="B5" s="358"/>
      <c r="C5" s="358"/>
      <c r="D5" s="358"/>
      <c r="E5" s="358"/>
      <c r="F5" s="358"/>
      <c r="G5" s="358"/>
      <c r="H5" s="358"/>
      <c r="I5" s="359"/>
    </row>
    <row r="6" spans="1:9" ht="18">
      <c r="B6" s="2"/>
    </row>
    <row r="7" spans="1:9" ht="18">
      <c r="B7" s="2"/>
    </row>
    <row r="8" spans="1:9" s="1" customFormat="1" ht="18.75" thickBot="1"/>
    <row r="9" spans="1:9" s="7" customFormat="1" ht="20.25">
      <c r="A9" s="9" t="s">
        <v>37</v>
      </c>
      <c r="B9" s="11"/>
      <c r="C9" s="10"/>
      <c r="D9" s="11"/>
      <c r="E9" s="11"/>
      <c r="F9" s="11"/>
      <c r="G9" s="11"/>
      <c r="H9" s="11"/>
      <c r="I9" s="12"/>
    </row>
    <row r="10" spans="1:9" s="8" customFormat="1" ht="8.25">
      <c r="A10" s="13"/>
      <c r="C10" s="14"/>
      <c r="D10" s="15"/>
      <c r="E10" s="15"/>
      <c r="F10" s="15"/>
      <c r="G10" s="15"/>
      <c r="H10" s="15"/>
      <c r="I10" s="16"/>
    </row>
    <row r="11" spans="1:9" s="7" customFormat="1" ht="20.25">
      <c r="A11" s="17" t="s">
        <v>1</v>
      </c>
      <c r="C11" s="360"/>
      <c r="D11" s="360"/>
      <c r="E11" s="360"/>
      <c r="F11" s="18"/>
      <c r="G11" s="18"/>
      <c r="H11" s="18"/>
      <c r="I11" s="19"/>
    </row>
    <row r="12" spans="1:9" s="8" customFormat="1" ht="8.25">
      <c r="A12" s="13"/>
      <c r="C12" s="14"/>
      <c r="D12" s="285"/>
      <c r="E12" s="285"/>
      <c r="F12" s="15"/>
      <c r="G12" s="15"/>
      <c r="H12" s="15"/>
      <c r="I12" s="16"/>
    </row>
    <row r="13" spans="1:9" s="7" customFormat="1" ht="20.25">
      <c r="A13" s="17" t="s">
        <v>2</v>
      </c>
      <c r="C13" s="360"/>
      <c r="D13" s="360"/>
      <c r="E13" s="360"/>
      <c r="F13" s="18"/>
      <c r="G13" s="18"/>
      <c r="H13" s="18"/>
      <c r="I13" s="19"/>
    </row>
    <row r="14" spans="1:9" s="8" customFormat="1" ht="8.25">
      <c r="A14" s="13"/>
      <c r="C14" s="14"/>
      <c r="D14" s="14"/>
      <c r="E14" s="285"/>
      <c r="F14" s="15"/>
      <c r="G14" s="15"/>
      <c r="H14" s="15"/>
      <c r="I14" s="16"/>
    </row>
    <row r="15" spans="1:9" s="7" customFormat="1" ht="20.25">
      <c r="A15" s="17" t="s">
        <v>39</v>
      </c>
      <c r="C15" s="360"/>
      <c r="D15" s="360"/>
      <c r="E15" s="360"/>
      <c r="F15" s="18"/>
      <c r="G15" s="18"/>
      <c r="H15" s="18"/>
      <c r="I15" s="19"/>
    </row>
    <row r="16" spans="1:9" s="8" customFormat="1" ht="8.25">
      <c r="A16" s="13"/>
      <c r="C16" s="14"/>
      <c r="D16" s="14"/>
      <c r="E16" s="285"/>
      <c r="F16" s="15"/>
      <c r="G16" s="15"/>
      <c r="H16" s="15"/>
      <c r="I16" s="16"/>
    </row>
    <row r="17" spans="1:9" s="7" customFormat="1" ht="21" thickBot="1">
      <c r="A17" s="20" t="s">
        <v>40</v>
      </c>
      <c r="B17" s="21"/>
      <c r="C17" s="356"/>
      <c r="D17" s="356"/>
      <c r="E17" s="356"/>
      <c r="F17" s="21"/>
      <c r="G17" s="21"/>
      <c r="H17" s="21"/>
      <c r="I17" s="22"/>
    </row>
    <row r="18" spans="1:9" ht="15.75">
      <c r="B18" s="23"/>
      <c r="C18" s="24"/>
      <c r="D18" s="25"/>
      <c r="E18" s="25"/>
      <c r="F18" s="25"/>
      <c r="G18" s="25"/>
      <c r="H18" s="25"/>
      <c r="I18" s="25"/>
    </row>
    <row r="19" spans="1:9" ht="15.75" thickBot="1">
      <c r="B19" s="25"/>
      <c r="C19" s="25"/>
      <c r="D19" s="25"/>
      <c r="E19" s="25"/>
      <c r="F19" s="25"/>
      <c r="G19" s="25"/>
      <c r="H19" s="25"/>
      <c r="I19" s="25"/>
    </row>
    <row r="20" spans="1:9" ht="15.75">
      <c r="A20" s="99" t="s">
        <v>38</v>
      </c>
      <c r="B20" s="100"/>
      <c r="C20" s="101" t="s">
        <v>1</v>
      </c>
      <c r="D20" s="101" t="s">
        <v>14</v>
      </c>
      <c r="E20" s="101" t="s">
        <v>9</v>
      </c>
      <c r="F20" s="101" t="s">
        <v>10</v>
      </c>
      <c r="G20" s="101" t="s">
        <v>11</v>
      </c>
      <c r="H20" s="101" t="s">
        <v>12</v>
      </c>
      <c r="I20" s="102" t="s">
        <v>13</v>
      </c>
    </row>
    <row r="21" spans="1:9" ht="16.5" thickBot="1">
      <c r="A21" s="103"/>
      <c r="B21" s="104"/>
      <c r="C21" s="105">
        <f>C11</f>
        <v>0</v>
      </c>
      <c r="D21" s="105">
        <f t="shared" ref="D21:I21" si="0">C21+1</f>
        <v>1</v>
      </c>
      <c r="E21" s="105">
        <f t="shared" si="0"/>
        <v>2</v>
      </c>
      <c r="F21" s="105">
        <f t="shared" si="0"/>
        <v>3</v>
      </c>
      <c r="G21" s="105">
        <f t="shared" si="0"/>
        <v>4</v>
      </c>
      <c r="H21" s="105">
        <f t="shared" si="0"/>
        <v>5</v>
      </c>
      <c r="I21" s="106">
        <f t="shared" si="0"/>
        <v>6</v>
      </c>
    </row>
    <row r="22" spans="1:9" ht="15">
      <c r="A22" s="32" t="s">
        <v>5</v>
      </c>
      <c r="B22" s="33"/>
      <c r="C22" s="26"/>
      <c r="D22" s="26"/>
      <c r="E22" s="26"/>
      <c r="F22" s="26"/>
      <c r="G22" s="26"/>
      <c r="H22" s="26"/>
      <c r="I22" s="27"/>
    </row>
    <row r="23" spans="1:9" ht="15">
      <c r="A23" s="34" t="s">
        <v>6</v>
      </c>
      <c r="B23" s="35"/>
      <c r="C23" s="28"/>
      <c r="D23" s="28"/>
      <c r="E23" s="28"/>
      <c r="F23" s="28"/>
      <c r="G23" s="28"/>
      <c r="H23" s="28"/>
      <c r="I23" s="29"/>
    </row>
    <row r="24" spans="1:9" ht="15.75" thickBot="1">
      <c r="A24" s="36" t="s">
        <v>3</v>
      </c>
      <c r="B24" s="37"/>
      <c r="C24" s="30"/>
      <c r="D24" s="30"/>
      <c r="E24" s="30"/>
      <c r="F24" s="30"/>
      <c r="G24" s="30"/>
      <c r="H24" s="30"/>
      <c r="I24" s="31"/>
    </row>
  </sheetData>
  <sheetProtection sheet="1" objects="1" scenarios="1"/>
  <mergeCells count="5">
    <mergeCell ref="C17:E17"/>
    <mergeCell ref="A5:I5"/>
    <mergeCell ref="C11:E11"/>
    <mergeCell ref="C13:E13"/>
    <mergeCell ref="C15:E15"/>
  </mergeCells>
  <phoneticPr fontId="0" type="noConversion"/>
  <printOptions horizontalCentered="1"/>
  <pageMargins left="0.70866141732283472" right="0.78740157480314965" top="0.78740157480314965" bottom="0.59055118110236227" header="0.39370078740157483" footer="0.39370078740157483"/>
  <pageSetup paperSize="9" orientation="landscape" r:id="rId1"/>
  <headerFooter alignWithMargins="0">
    <oddHeader>&amp;L&amp;8Finanzplan Kirchgemeinde&amp;R&amp;8AGR/KPG</oddHeader>
    <oddFooter>&amp;L&amp;8Grunddaten&amp;R&amp;8V.2006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workbookViewId="0">
      <selection activeCell="I35" sqref="I35"/>
    </sheetView>
  </sheetViews>
  <sheetFormatPr baseColWidth="10" defaultRowHeight="15" customHeight="1"/>
  <cols>
    <col min="1" max="6" width="11.7109375" style="42" customWidth="1"/>
    <col min="7" max="7" width="11.7109375" style="41" customWidth="1"/>
    <col min="8" max="12" width="11.7109375" style="42" customWidth="1"/>
    <col min="13" max="16384" width="11.42578125" style="42"/>
  </cols>
  <sheetData>
    <row r="1" spans="1:12" s="255" customFormat="1" ht="18" customHeight="1" thickBot="1">
      <c r="A1" s="93" t="s">
        <v>0</v>
      </c>
      <c r="B1" s="213"/>
      <c r="C1" s="94">
        <f>Grunddaten!A5</f>
        <v>0</v>
      </c>
      <c r="D1" s="213"/>
      <c r="E1" s="213"/>
      <c r="F1" s="213"/>
      <c r="G1" s="213"/>
      <c r="H1" s="213"/>
      <c r="I1" s="367" t="s">
        <v>8</v>
      </c>
      <c r="J1" s="368"/>
      <c r="K1" s="365">
        <f>Grunddaten!C13</f>
        <v>0</v>
      </c>
      <c r="L1" s="366"/>
    </row>
    <row r="2" spans="1:12" s="41" customFormat="1" ht="15" customHeight="1"/>
    <row r="3" spans="1:12" s="41" customFormat="1" ht="15" customHeight="1"/>
    <row r="17" s="41" customFormat="1" ht="15" customHeight="1"/>
    <row r="32" s="41" customFormat="1" ht="15" customHeight="1"/>
    <row r="34" spans="1:8" ht="15" customHeight="1">
      <c r="A34" s="256" t="s">
        <v>191</v>
      </c>
    </row>
    <row r="35" spans="1:8" ht="15" customHeight="1">
      <c r="C35" s="42">
        <f>Grunddaten!C11+1</f>
        <v>1</v>
      </c>
      <c r="D35" s="42">
        <f>C35+1</f>
        <v>2</v>
      </c>
      <c r="E35" s="42">
        <f>D35+1</f>
        <v>3</v>
      </c>
      <c r="F35" s="42">
        <f>E35+1</f>
        <v>4</v>
      </c>
      <c r="G35" s="41">
        <f>F35+1</f>
        <v>5</v>
      </c>
      <c r="H35" s="42">
        <f>G35+1</f>
        <v>6</v>
      </c>
    </row>
    <row r="36" spans="1:8" ht="15" customHeight="1">
      <c r="A36" s="42" t="s">
        <v>150</v>
      </c>
      <c r="C36" s="257">
        <f>Ergebnisse!C20</f>
        <v>0</v>
      </c>
      <c r="D36" s="257">
        <f>Ergebnisse!D20</f>
        <v>0</v>
      </c>
      <c r="E36" s="257">
        <f>Ergebnisse!E20</f>
        <v>0</v>
      </c>
      <c r="F36" s="257">
        <f>Ergebnisse!F20</f>
        <v>0</v>
      </c>
      <c r="G36" s="258">
        <f>Ergebnisse!G20</f>
        <v>0</v>
      </c>
      <c r="H36" s="257">
        <f>Ergebnisse!H20</f>
        <v>0</v>
      </c>
    </row>
    <row r="37" spans="1:8" ht="15" customHeight="1">
      <c r="A37" s="42" t="s">
        <v>189</v>
      </c>
      <c r="C37" s="257">
        <f>Ergebnisse!C21</f>
        <v>0</v>
      </c>
      <c r="D37" s="257">
        <f>Ergebnisse!D21</f>
        <v>0</v>
      </c>
      <c r="E37" s="257">
        <f>Ergebnisse!E21</f>
        <v>0</v>
      </c>
      <c r="F37" s="257">
        <f>Ergebnisse!F21</f>
        <v>0</v>
      </c>
      <c r="G37" s="258">
        <f>Ergebnisse!G21</f>
        <v>0</v>
      </c>
      <c r="H37" s="257">
        <f>Ergebnisse!H21</f>
        <v>0</v>
      </c>
    </row>
    <row r="39" spans="1:8" ht="15" customHeight="1">
      <c r="A39" s="256" t="s">
        <v>153</v>
      </c>
    </row>
    <row r="40" spans="1:8" ht="15" customHeight="1">
      <c r="C40" s="42">
        <f>Grunddaten!C11+1</f>
        <v>1</v>
      </c>
      <c r="D40" s="42">
        <f>C40+1</f>
        <v>2</v>
      </c>
      <c r="E40" s="42">
        <f>D40+1</f>
        <v>3</v>
      </c>
      <c r="F40" s="42">
        <f>E40+1</f>
        <v>4</v>
      </c>
      <c r="G40" s="41">
        <f>F40+1</f>
        <v>5</v>
      </c>
      <c r="H40" s="42">
        <f>G40+1</f>
        <v>6</v>
      </c>
    </row>
    <row r="41" spans="1:8" ht="15" customHeight="1">
      <c r="A41" s="42" t="s">
        <v>154</v>
      </c>
      <c r="C41" s="257">
        <f>Ergebnisse!C22</f>
        <v>0</v>
      </c>
      <c r="D41" s="257">
        <f>Ergebnisse!D22</f>
        <v>0</v>
      </c>
      <c r="E41" s="257">
        <f>Ergebnisse!E22</f>
        <v>0</v>
      </c>
      <c r="F41" s="257">
        <f>Ergebnisse!F22</f>
        <v>0</v>
      </c>
      <c r="G41" s="258">
        <f>Ergebnisse!G22</f>
        <v>0</v>
      </c>
      <c r="H41" s="257">
        <f>Ergebnisse!H22</f>
        <v>0</v>
      </c>
    </row>
    <row r="43" spans="1:8" ht="15" customHeight="1">
      <c r="A43" s="256" t="s">
        <v>151</v>
      </c>
    </row>
    <row r="44" spans="1:8" ht="15" customHeight="1">
      <c r="C44" s="42">
        <f>Grunddaten!C11+1</f>
        <v>1</v>
      </c>
      <c r="D44" s="42">
        <f>C44+1</f>
        <v>2</v>
      </c>
      <c r="E44" s="42">
        <f>D44+1</f>
        <v>3</v>
      </c>
      <c r="F44" s="42">
        <f>E44+1</f>
        <v>4</v>
      </c>
      <c r="G44" s="41">
        <f>F44+1</f>
        <v>5</v>
      </c>
      <c r="H44" s="42">
        <f>G44+1</f>
        <v>6</v>
      </c>
    </row>
    <row r="45" spans="1:8" ht="15" customHeight="1">
      <c r="A45" s="42" t="s">
        <v>101</v>
      </c>
      <c r="C45" s="257">
        <f>Ergebnisse!C10</f>
        <v>0</v>
      </c>
      <c r="D45" s="257">
        <f>Ergebnisse!D10</f>
        <v>0</v>
      </c>
      <c r="E45" s="257">
        <f>Ergebnisse!E10</f>
        <v>0</v>
      </c>
      <c r="F45" s="257">
        <f>Ergebnisse!F10</f>
        <v>0</v>
      </c>
      <c r="G45" s="258">
        <f>Ergebnisse!G10</f>
        <v>0</v>
      </c>
      <c r="H45" s="257">
        <f>Ergebnisse!H10</f>
        <v>0</v>
      </c>
    </row>
    <row r="46" spans="1:8" ht="15" customHeight="1">
      <c r="A46" s="42" t="s">
        <v>152</v>
      </c>
      <c r="C46" s="257">
        <f>Ergebnisse!C13</f>
        <v>0</v>
      </c>
      <c r="D46" s="257">
        <f>Ergebnisse!D13-Ergebnisse!C13</f>
        <v>0</v>
      </c>
      <c r="E46" s="257">
        <f>Ergebnisse!E13-Ergebnisse!D13</f>
        <v>0</v>
      </c>
      <c r="F46" s="257">
        <f>Ergebnisse!F13-Ergebnisse!E13</f>
        <v>0</v>
      </c>
      <c r="G46" s="257">
        <f>Ergebnisse!G13-Ergebnisse!F13</f>
        <v>0</v>
      </c>
      <c r="H46" s="257">
        <f>Ergebnisse!H13-Ergebnisse!G13</f>
        <v>0</v>
      </c>
    </row>
    <row r="48" spans="1:8" ht="15" customHeight="1">
      <c r="A48" s="256" t="s">
        <v>155</v>
      </c>
    </row>
    <row r="49" spans="1:8" ht="15" customHeight="1">
      <c r="C49" s="42">
        <f>Grunddaten!C11+1</f>
        <v>1</v>
      </c>
      <c r="D49" s="42">
        <f>C49+1</f>
        <v>2</v>
      </c>
      <c r="E49" s="42">
        <f>D49+1</f>
        <v>3</v>
      </c>
      <c r="F49" s="42">
        <f>E49+1</f>
        <v>4</v>
      </c>
      <c r="G49" s="41">
        <f>F49+1</f>
        <v>5</v>
      </c>
      <c r="H49" s="42">
        <f>G49+1</f>
        <v>6</v>
      </c>
    </row>
    <row r="50" spans="1:8" ht="15" customHeight="1">
      <c r="A50" s="42" t="s">
        <v>25</v>
      </c>
      <c r="B50" s="257"/>
      <c r="C50" s="257">
        <f>Ergebnisse!C25</f>
        <v>0</v>
      </c>
      <c r="D50" s="257">
        <f>Ergebnisse!D25</f>
        <v>0</v>
      </c>
      <c r="E50" s="257">
        <f>Ergebnisse!E25</f>
        <v>0</v>
      </c>
      <c r="F50" s="257">
        <f>Ergebnisse!F25</f>
        <v>0</v>
      </c>
      <c r="G50" s="258">
        <f>Ergebnisse!G25</f>
        <v>0</v>
      </c>
      <c r="H50" s="257">
        <f>Ergebnisse!H25</f>
        <v>0</v>
      </c>
    </row>
  </sheetData>
  <mergeCells count="2">
    <mergeCell ref="K1:L1"/>
    <mergeCell ref="I1:J1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orientation="landscape" r:id="rId1"/>
  <headerFooter alignWithMargins="0">
    <oddHeader>&amp;L&amp;8Finanzplan Kirchgemeinde&amp;R&amp;8AGR/KPG</oddHeader>
    <oddFooter>&amp;L&amp;8Grafiken&amp;R&amp;8V.2006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I34" sqref="I34"/>
    </sheetView>
  </sheetViews>
  <sheetFormatPr baseColWidth="10" defaultRowHeight="15" customHeight="1"/>
  <cols>
    <col min="1" max="1" width="2.7109375" style="38" customWidth="1"/>
    <col min="2" max="2" width="30.7109375" style="42" customWidth="1"/>
    <col min="3" max="9" width="10.7109375" style="42" customWidth="1"/>
    <col min="10" max="11" width="19.7109375" style="42" customWidth="1"/>
    <col min="12" max="16384" width="11.42578125" style="42"/>
  </cols>
  <sheetData>
    <row r="1" spans="1:11" s="39" customFormat="1" ht="18.75" thickBot="1">
      <c r="A1" s="38"/>
      <c r="B1" s="93" t="s">
        <v>0</v>
      </c>
      <c r="C1" s="94">
        <f>Grunddaten!A5</f>
        <v>0</v>
      </c>
      <c r="D1" s="95"/>
      <c r="E1" s="95"/>
      <c r="F1" s="95"/>
      <c r="G1" s="95"/>
      <c r="H1" s="95"/>
      <c r="I1" s="96"/>
      <c r="J1" s="97" t="s">
        <v>8</v>
      </c>
      <c r="K1" s="98">
        <f>Grunddaten!C13</f>
        <v>0</v>
      </c>
    </row>
    <row r="2" spans="1:11" s="41" customFormat="1" ht="20.100000000000001" customHeight="1" thickBot="1">
      <c r="A2" s="40"/>
      <c r="B2" s="43"/>
      <c r="C2" s="44"/>
      <c r="J2" s="45"/>
      <c r="K2" s="46"/>
    </row>
    <row r="3" spans="1:11" ht="15" customHeight="1">
      <c r="B3" s="85" t="s">
        <v>74</v>
      </c>
      <c r="C3" s="86" t="s">
        <v>1</v>
      </c>
      <c r="D3" s="86" t="s">
        <v>14</v>
      </c>
      <c r="E3" s="86" t="s">
        <v>9</v>
      </c>
      <c r="F3" s="86" t="s">
        <v>10</v>
      </c>
      <c r="G3" s="86" t="s">
        <v>11</v>
      </c>
      <c r="H3" s="86" t="s">
        <v>12</v>
      </c>
      <c r="I3" s="86" t="s">
        <v>13</v>
      </c>
      <c r="J3" s="87" t="s">
        <v>15</v>
      </c>
      <c r="K3" s="88" t="s">
        <v>17</v>
      </c>
    </row>
    <row r="4" spans="1:11" ht="15" customHeight="1" thickBot="1">
      <c r="B4" s="89" t="s">
        <v>7</v>
      </c>
      <c r="C4" s="90">
        <f>Grunddaten!C11</f>
        <v>0</v>
      </c>
      <c r="D4" s="90">
        <f t="shared" ref="D4:I4" si="0">C4+1</f>
        <v>1</v>
      </c>
      <c r="E4" s="90">
        <f t="shared" si="0"/>
        <v>2</v>
      </c>
      <c r="F4" s="90">
        <f t="shared" si="0"/>
        <v>3</v>
      </c>
      <c r="G4" s="90">
        <f t="shared" si="0"/>
        <v>4</v>
      </c>
      <c r="H4" s="90">
        <f t="shared" si="0"/>
        <v>5</v>
      </c>
      <c r="I4" s="90">
        <f t="shared" si="0"/>
        <v>6</v>
      </c>
      <c r="J4" s="91" t="s">
        <v>16</v>
      </c>
      <c r="K4" s="92"/>
    </row>
    <row r="5" spans="1:11" ht="20.100000000000001" customHeight="1">
      <c r="A5" s="38">
        <v>1</v>
      </c>
      <c r="B5" s="47" t="s">
        <v>18</v>
      </c>
      <c r="C5" s="48">
        <f>C6+C8+C9+C12+C13</f>
        <v>0</v>
      </c>
      <c r="D5" s="48"/>
      <c r="E5" s="48"/>
      <c r="F5" s="48"/>
      <c r="G5" s="48"/>
      <c r="H5" s="48"/>
      <c r="I5" s="48"/>
      <c r="J5" s="49" t="s">
        <v>157</v>
      </c>
      <c r="K5" s="50"/>
    </row>
    <row r="6" spans="1:11" ht="15" customHeight="1">
      <c r="A6" s="38">
        <f>A5+1</f>
        <v>2</v>
      </c>
      <c r="B6" s="51" t="s">
        <v>19</v>
      </c>
      <c r="C6" s="295"/>
      <c r="D6" s="52"/>
      <c r="E6" s="52"/>
      <c r="F6" s="52"/>
      <c r="G6" s="52"/>
      <c r="H6" s="52"/>
      <c r="I6" s="52"/>
      <c r="J6" s="53"/>
      <c r="K6" s="54"/>
    </row>
    <row r="7" spans="1:11" ht="15" customHeight="1">
      <c r="A7" s="38">
        <f t="shared" ref="A7:A18" si="1">A6+1</f>
        <v>3</v>
      </c>
      <c r="B7" s="51" t="s">
        <v>199</v>
      </c>
      <c r="C7" s="295"/>
      <c r="D7" s="283">
        <f>C7</f>
        <v>0</v>
      </c>
      <c r="E7" s="283"/>
      <c r="F7" s="283"/>
      <c r="G7" s="283"/>
      <c r="H7" s="283"/>
      <c r="I7" s="283"/>
      <c r="J7" s="53"/>
      <c r="K7" s="54" t="s">
        <v>219</v>
      </c>
    </row>
    <row r="8" spans="1:11" ht="15" customHeight="1">
      <c r="A8" s="38">
        <f t="shared" si="1"/>
        <v>4</v>
      </c>
      <c r="B8" s="51" t="s">
        <v>202</v>
      </c>
      <c r="C8" s="295"/>
      <c r="D8" s="52">
        <f>C8-D25</f>
        <v>0</v>
      </c>
      <c r="E8" s="52">
        <f t="shared" ref="E8:I9" si="2">D8-E25</f>
        <v>0</v>
      </c>
      <c r="F8" s="52">
        <f t="shared" si="2"/>
        <v>0</v>
      </c>
      <c r="G8" s="52">
        <f t="shared" si="2"/>
        <v>0</v>
      </c>
      <c r="H8" s="52">
        <f t="shared" si="2"/>
        <v>0</v>
      </c>
      <c r="I8" s="52">
        <f t="shared" si="2"/>
        <v>0</v>
      </c>
      <c r="J8" s="53" t="s">
        <v>159</v>
      </c>
      <c r="K8" s="54"/>
    </row>
    <row r="9" spans="1:11" ht="15" customHeight="1">
      <c r="A9" s="38">
        <f t="shared" si="1"/>
        <v>5</v>
      </c>
      <c r="B9" s="281" t="s">
        <v>203</v>
      </c>
      <c r="C9" s="295"/>
      <c r="D9" s="283">
        <f>C9-D26</f>
        <v>0</v>
      </c>
      <c r="E9" s="283">
        <f t="shared" si="2"/>
        <v>0</v>
      </c>
      <c r="F9" s="283">
        <f t="shared" si="2"/>
        <v>0</v>
      </c>
      <c r="G9" s="283">
        <f t="shared" si="2"/>
        <v>0</v>
      </c>
      <c r="H9" s="283">
        <f t="shared" si="2"/>
        <v>0</v>
      </c>
      <c r="I9" s="283">
        <f t="shared" si="2"/>
        <v>0</v>
      </c>
      <c r="J9" s="53" t="s">
        <v>166</v>
      </c>
      <c r="K9" s="54"/>
    </row>
    <row r="10" spans="1:11" ht="15" customHeight="1">
      <c r="A10" s="38">
        <v>6</v>
      </c>
      <c r="B10" s="281" t="s">
        <v>204</v>
      </c>
      <c r="C10" s="295"/>
      <c r="D10" s="283">
        <f>C10-D28</f>
        <v>0</v>
      </c>
      <c r="E10" s="283">
        <f t="shared" ref="E10:I10" si="3">D10-E28</f>
        <v>0</v>
      </c>
      <c r="F10" s="283">
        <f t="shared" si="3"/>
        <v>0</v>
      </c>
      <c r="G10" s="283">
        <f t="shared" si="3"/>
        <v>0</v>
      </c>
      <c r="H10" s="283">
        <f t="shared" si="3"/>
        <v>0</v>
      </c>
      <c r="I10" s="283">
        <f t="shared" si="3"/>
        <v>0</v>
      </c>
      <c r="J10" s="53" t="s">
        <v>213</v>
      </c>
      <c r="K10" s="54"/>
    </row>
    <row r="11" spans="1:11" ht="15" customHeight="1">
      <c r="A11" s="38">
        <v>7</v>
      </c>
      <c r="B11" s="281" t="s">
        <v>209</v>
      </c>
      <c r="C11" s="295"/>
      <c r="D11" s="283">
        <v>0</v>
      </c>
      <c r="E11" s="283">
        <v>0</v>
      </c>
      <c r="F11" s="283">
        <v>0</v>
      </c>
      <c r="G11" s="283">
        <v>0</v>
      </c>
      <c r="H11" s="283">
        <v>0</v>
      </c>
      <c r="I11" s="283">
        <v>0</v>
      </c>
      <c r="J11" s="53"/>
      <c r="K11" s="54"/>
    </row>
    <row r="12" spans="1:11" ht="15" customHeight="1">
      <c r="A12" s="38">
        <v>8</v>
      </c>
      <c r="B12" s="51" t="s">
        <v>20</v>
      </c>
      <c r="C12" s="295"/>
      <c r="D12" s="52"/>
      <c r="E12" s="52"/>
      <c r="F12" s="52"/>
      <c r="G12" s="52"/>
      <c r="H12" s="52"/>
      <c r="I12" s="52"/>
      <c r="J12" s="53"/>
      <c r="K12" s="54"/>
    </row>
    <row r="13" spans="1:11" ht="15" customHeight="1">
      <c r="A13" s="38">
        <v>9</v>
      </c>
      <c r="B13" s="51" t="s">
        <v>21</v>
      </c>
      <c r="C13" s="295"/>
      <c r="D13" s="52">
        <f>C13-D30</f>
        <v>0</v>
      </c>
      <c r="E13" s="52">
        <f t="shared" ref="E13:I13" si="4">D13-E30</f>
        <v>0</v>
      </c>
      <c r="F13" s="52">
        <f t="shared" si="4"/>
        <v>0</v>
      </c>
      <c r="G13" s="52">
        <f t="shared" si="4"/>
        <v>0</v>
      </c>
      <c r="H13" s="52">
        <f t="shared" si="4"/>
        <v>0</v>
      </c>
      <c r="I13" s="52">
        <f t="shared" si="4"/>
        <v>0</v>
      </c>
      <c r="J13" s="53" t="s">
        <v>214</v>
      </c>
      <c r="K13" s="54"/>
    </row>
    <row r="14" spans="1:11" ht="20.100000000000001" customHeight="1">
      <c r="A14" s="38">
        <v>10</v>
      </c>
      <c r="B14" s="55" t="s">
        <v>22</v>
      </c>
      <c r="C14" s="56">
        <f>SUM(C15:C18)</f>
        <v>0</v>
      </c>
      <c r="D14" s="56"/>
      <c r="E14" s="56"/>
      <c r="F14" s="56"/>
      <c r="G14" s="56"/>
      <c r="H14" s="56"/>
      <c r="I14" s="56"/>
      <c r="J14" s="57" t="s">
        <v>158</v>
      </c>
      <c r="K14" s="58"/>
    </row>
    <row r="15" spans="1:11" ht="15" customHeight="1">
      <c r="A15" s="38">
        <f t="shared" si="1"/>
        <v>11</v>
      </c>
      <c r="B15" s="51" t="s">
        <v>23</v>
      </c>
      <c r="C15" s="295"/>
      <c r="D15" s="52">
        <f t="shared" ref="D15:I16" si="5">C15-D34</f>
        <v>0</v>
      </c>
      <c r="E15" s="52">
        <f t="shared" si="5"/>
        <v>0</v>
      </c>
      <c r="F15" s="52">
        <f t="shared" si="5"/>
        <v>0</v>
      </c>
      <c r="G15" s="52">
        <f t="shared" si="5"/>
        <v>0</v>
      </c>
      <c r="H15" s="52">
        <f t="shared" si="5"/>
        <v>0</v>
      </c>
      <c r="I15" s="52">
        <f t="shared" si="5"/>
        <v>0</v>
      </c>
      <c r="J15" s="53" t="s">
        <v>215</v>
      </c>
      <c r="K15" s="54" t="s">
        <v>218</v>
      </c>
    </row>
    <row r="16" spans="1:11" ht="15" customHeight="1">
      <c r="A16" s="38">
        <f t="shared" si="1"/>
        <v>12</v>
      </c>
      <c r="B16" s="51" t="s">
        <v>24</v>
      </c>
      <c r="C16" s="295"/>
      <c r="D16" s="52">
        <f t="shared" si="5"/>
        <v>0</v>
      </c>
      <c r="E16" s="52">
        <f t="shared" si="5"/>
        <v>0</v>
      </c>
      <c r="F16" s="52">
        <f t="shared" si="5"/>
        <v>0</v>
      </c>
      <c r="G16" s="52">
        <f t="shared" si="5"/>
        <v>0</v>
      </c>
      <c r="H16" s="52">
        <f t="shared" si="5"/>
        <v>0</v>
      </c>
      <c r="I16" s="52">
        <f t="shared" si="5"/>
        <v>0</v>
      </c>
      <c r="J16" s="53" t="s">
        <v>216</v>
      </c>
      <c r="K16" s="54" t="s">
        <v>218</v>
      </c>
    </row>
    <row r="17" spans="1:11" ht="15" customHeight="1">
      <c r="A17" s="38">
        <f t="shared" si="1"/>
        <v>13</v>
      </c>
      <c r="B17" s="51" t="s">
        <v>20</v>
      </c>
      <c r="C17" s="295"/>
      <c r="D17" s="52"/>
      <c r="E17" s="52"/>
      <c r="F17" s="52"/>
      <c r="G17" s="52"/>
      <c r="H17" s="52"/>
      <c r="I17" s="52"/>
      <c r="J17" s="53"/>
      <c r="K17" s="54"/>
    </row>
    <row r="18" spans="1:11" ht="15" customHeight="1" thickBot="1">
      <c r="A18" s="38">
        <f t="shared" si="1"/>
        <v>14</v>
      </c>
      <c r="B18" s="59" t="s">
        <v>200</v>
      </c>
      <c r="C18" s="296"/>
      <c r="D18" s="60"/>
      <c r="E18" s="60"/>
      <c r="F18" s="60"/>
      <c r="G18" s="60"/>
      <c r="H18" s="60"/>
      <c r="I18" s="60"/>
      <c r="J18" s="61"/>
      <c r="K18" s="62"/>
    </row>
    <row r="19" spans="1:11" s="41" customFormat="1" ht="15" customHeight="1">
      <c r="A19" s="40"/>
      <c r="B19" s="192"/>
    </row>
    <row r="20" spans="1:11" s="282" customFormat="1" ht="11.25">
      <c r="B20" s="192" t="s">
        <v>201</v>
      </c>
    </row>
    <row r="21" spans="1:11" ht="20.100000000000001" customHeight="1" thickBot="1"/>
    <row r="22" spans="1:11" ht="15" customHeight="1">
      <c r="B22" s="85" t="s">
        <v>73</v>
      </c>
      <c r="C22" s="86" t="s">
        <v>1</v>
      </c>
      <c r="D22" s="86" t="s">
        <v>14</v>
      </c>
      <c r="E22" s="86" t="s">
        <v>9</v>
      </c>
      <c r="F22" s="86" t="s">
        <v>10</v>
      </c>
      <c r="G22" s="86" t="s">
        <v>11</v>
      </c>
      <c r="H22" s="86" t="s">
        <v>12</v>
      </c>
      <c r="I22" s="86" t="s">
        <v>13</v>
      </c>
      <c r="J22" s="87" t="s">
        <v>15</v>
      </c>
      <c r="K22" s="88" t="s">
        <v>17</v>
      </c>
    </row>
    <row r="23" spans="1:11" ht="15" customHeight="1" thickBot="1">
      <c r="B23" s="89" t="s">
        <v>111</v>
      </c>
      <c r="C23" s="90">
        <f>Grunddaten!C11</f>
        <v>0</v>
      </c>
      <c r="D23" s="90">
        <f t="shared" ref="D23:I23" si="6">C23+1</f>
        <v>1</v>
      </c>
      <c r="E23" s="90">
        <f t="shared" si="6"/>
        <v>2</v>
      </c>
      <c r="F23" s="90">
        <f t="shared" si="6"/>
        <v>3</v>
      </c>
      <c r="G23" s="90">
        <f t="shared" si="6"/>
        <v>4</v>
      </c>
      <c r="H23" s="90">
        <f t="shared" si="6"/>
        <v>5</v>
      </c>
      <c r="I23" s="90">
        <f t="shared" si="6"/>
        <v>6</v>
      </c>
      <c r="J23" s="91" t="s">
        <v>16</v>
      </c>
      <c r="K23" s="92"/>
    </row>
    <row r="24" spans="1:11" ht="15" customHeight="1">
      <c r="B24" s="63" t="s">
        <v>205</v>
      </c>
      <c r="C24" s="64"/>
      <c r="D24" s="64"/>
      <c r="E24" s="64"/>
      <c r="F24" s="64"/>
      <c r="G24" s="64"/>
      <c r="H24" s="64"/>
      <c r="I24" s="64"/>
      <c r="J24" s="49"/>
      <c r="K24" s="50" t="s">
        <v>220</v>
      </c>
    </row>
    <row r="25" spans="1:11" ht="15" customHeight="1">
      <c r="A25" s="38">
        <f>A18+1</f>
        <v>15</v>
      </c>
      <c r="B25" s="65" t="s">
        <v>112</v>
      </c>
      <c r="C25" s="66"/>
      <c r="D25" s="67">
        <f t="shared" ref="D25:I25" si="7">C8*6%</f>
        <v>0</v>
      </c>
      <c r="E25" s="67">
        <f t="shared" si="7"/>
        <v>0</v>
      </c>
      <c r="F25" s="67">
        <f t="shared" si="7"/>
        <v>0</v>
      </c>
      <c r="G25" s="67">
        <f t="shared" si="7"/>
        <v>0</v>
      </c>
      <c r="H25" s="67">
        <f t="shared" si="7"/>
        <v>0</v>
      </c>
      <c r="I25" s="67">
        <f t="shared" si="7"/>
        <v>0</v>
      </c>
      <c r="J25" s="284" t="s">
        <v>206</v>
      </c>
      <c r="K25" s="68" t="s">
        <v>179</v>
      </c>
    </row>
    <row r="26" spans="1:11" ht="15" customHeight="1">
      <c r="A26" s="38">
        <v>16</v>
      </c>
      <c r="B26" s="291" t="s">
        <v>207</v>
      </c>
      <c r="C26" s="292"/>
      <c r="D26" s="349">
        <f>'Investitionen - Abschreibungen'!G28</f>
        <v>0</v>
      </c>
      <c r="E26" s="349">
        <f>'Investitionen - Abschreibungen'!H28</f>
        <v>0</v>
      </c>
      <c r="F26" s="349">
        <f>'Investitionen - Abschreibungen'!I28</f>
        <v>0</v>
      </c>
      <c r="G26" s="349">
        <f>'Investitionen - Abschreibungen'!J28</f>
        <v>0</v>
      </c>
      <c r="H26" s="349">
        <f>'Investitionen - Abschreibungen'!K28</f>
        <v>0</v>
      </c>
      <c r="I26" s="349">
        <f>'Investitionen - Abschreibungen'!L28</f>
        <v>0</v>
      </c>
      <c r="J26" s="57" t="s">
        <v>210</v>
      </c>
      <c r="K26" s="58" t="s">
        <v>224</v>
      </c>
    </row>
    <row r="27" spans="1:11" ht="15" customHeight="1">
      <c r="B27" s="291"/>
      <c r="C27" s="292"/>
      <c r="D27" s="349"/>
      <c r="E27" s="349"/>
      <c r="F27" s="349"/>
      <c r="G27" s="349"/>
      <c r="H27" s="349"/>
      <c r="I27" s="349"/>
      <c r="J27" s="57"/>
      <c r="K27" s="58" t="s">
        <v>179</v>
      </c>
    </row>
    <row r="28" spans="1:11" ht="15" customHeight="1">
      <c r="A28" s="38">
        <v>17</v>
      </c>
      <c r="B28" s="298" t="s">
        <v>208</v>
      </c>
      <c r="C28" s="300"/>
      <c r="D28" s="350">
        <f>'Investitionen - Abschreibungen'!G33</f>
        <v>0</v>
      </c>
      <c r="E28" s="350">
        <f>'Investitionen - Abschreibungen'!H33</f>
        <v>0</v>
      </c>
      <c r="F28" s="350">
        <f>'Investitionen - Abschreibungen'!I33</f>
        <v>0</v>
      </c>
      <c r="G28" s="350">
        <f>'Investitionen - Abschreibungen'!J33</f>
        <v>0</v>
      </c>
      <c r="H28" s="350">
        <f>'Investitionen - Abschreibungen'!K33</f>
        <v>0</v>
      </c>
      <c r="I28" s="351">
        <f>'Investitionen - Abschreibungen'!L33</f>
        <v>0</v>
      </c>
      <c r="J28" s="301" t="s">
        <v>211</v>
      </c>
      <c r="K28" s="301" t="s">
        <v>224</v>
      </c>
    </row>
    <row r="29" spans="1:11" ht="15" customHeight="1">
      <c r="B29" s="299"/>
      <c r="C29" s="66"/>
      <c r="D29" s="352"/>
      <c r="E29" s="352"/>
      <c r="F29" s="352"/>
      <c r="G29" s="352"/>
      <c r="H29" s="352"/>
      <c r="I29" s="353"/>
      <c r="J29" s="284"/>
      <c r="K29" s="284" t="s">
        <v>226</v>
      </c>
    </row>
    <row r="30" spans="1:11" ht="15" customHeight="1" thickBot="1">
      <c r="A30" s="38">
        <v>18</v>
      </c>
      <c r="B30" s="59" t="s">
        <v>21</v>
      </c>
      <c r="C30" s="297"/>
      <c r="D30" s="354">
        <f>C13*10%</f>
        <v>0</v>
      </c>
      <c r="E30" s="354">
        <f t="shared" ref="E30:I30" si="8">D13*10%</f>
        <v>0</v>
      </c>
      <c r="F30" s="354">
        <f t="shared" si="8"/>
        <v>0</v>
      </c>
      <c r="G30" s="354">
        <f t="shared" si="8"/>
        <v>0</v>
      </c>
      <c r="H30" s="354">
        <f t="shared" si="8"/>
        <v>0</v>
      </c>
      <c r="I30" s="354">
        <f t="shared" si="8"/>
        <v>0</v>
      </c>
      <c r="J30" s="61" t="s">
        <v>212</v>
      </c>
      <c r="K30" s="62"/>
    </row>
    <row r="31" spans="1:11" ht="20.100000000000001" customHeight="1" thickBot="1"/>
    <row r="32" spans="1:11" ht="15" customHeight="1">
      <c r="B32" s="85" t="s">
        <v>72</v>
      </c>
      <c r="C32" s="86" t="s">
        <v>1</v>
      </c>
      <c r="D32" s="86" t="s">
        <v>14</v>
      </c>
      <c r="E32" s="86" t="s">
        <v>9</v>
      </c>
      <c r="F32" s="86" t="s">
        <v>10</v>
      </c>
      <c r="G32" s="86" t="s">
        <v>11</v>
      </c>
      <c r="H32" s="86" t="s">
        <v>12</v>
      </c>
      <c r="I32" s="86" t="s">
        <v>13</v>
      </c>
      <c r="J32" s="87" t="s">
        <v>15</v>
      </c>
      <c r="K32" s="88" t="s">
        <v>17</v>
      </c>
    </row>
    <row r="33" spans="1:11" ht="15" customHeight="1" thickBot="1">
      <c r="B33" s="89" t="s">
        <v>110</v>
      </c>
      <c r="C33" s="90">
        <f>Grunddaten!C11</f>
        <v>0</v>
      </c>
      <c r="D33" s="90">
        <f t="shared" ref="D33:I33" si="9">C33+1</f>
        <v>1</v>
      </c>
      <c r="E33" s="90">
        <f t="shared" si="9"/>
        <v>2</v>
      </c>
      <c r="F33" s="90">
        <f t="shared" si="9"/>
        <v>3</v>
      </c>
      <c r="G33" s="90">
        <f t="shared" si="9"/>
        <v>4</v>
      </c>
      <c r="H33" s="90">
        <f t="shared" si="9"/>
        <v>5</v>
      </c>
      <c r="I33" s="90">
        <f t="shared" si="9"/>
        <v>6</v>
      </c>
      <c r="J33" s="91" t="s">
        <v>16</v>
      </c>
      <c r="K33" s="92"/>
    </row>
    <row r="34" spans="1:11" ht="15" customHeight="1">
      <c r="A34" s="38">
        <f>A30+1</f>
        <v>19</v>
      </c>
      <c r="B34" s="71" t="s">
        <v>26</v>
      </c>
      <c r="C34" s="72">
        <v>80</v>
      </c>
      <c r="D34" s="293">
        <v>0</v>
      </c>
      <c r="E34" s="293">
        <v>0</v>
      </c>
      <c r="F34" s="293">
        <v>0</v>
      </c>
      <c r="G34" s="293">
        <v>0</v>
      </c>
      <c r="H34" s="293">
        <v>0</v>
      </c>
      <c r="I34" s="293">
        <v>0</v>
      </c>
      <c r="J34" s="73"/>
      <c r="K34" s="74"/>
    </row>
    <row r="35" spans="1:11" ht="15" customHeight="1">
      <c r="A35" s="38">
        <f>A34+1</f>
        <v>20</v>
      </c>
      <c r="B35" s="75" t="s">
        <v>27</v>
      </c>
      <c r="C35" s="76"/>
      <c r="D35" s="294">
        <v>0</v>
      </c>
      <c r="E35" s="294">
        <v>0</v>
      </c>
      <c r="F35" s="294">
        <v>0</v>
      </c>
      <c r="G35" s="294">
        <v>0</v>
      </c>
      <c r="H35" s="294">
        <v>0</v>
      </c>
      <c r="I35" s="294">
        <v>0</v>
      </c>
      <c r="J35" s="77"/>
      <c r="K35" s="78"/>
    </row>
    <row r="36" spans="1:11" ht="15" customHeight="1" thickBot="1">
      <c r="A36" s="38">
        <f>A35+1</f>
        <v>21</v>
      </c>
      <c r="B36" s="79" t="s">
        <v>28</v>
      </c>
      <c r="C36" s="80"/>
      <c r="D36" s="80">
        <f t="shared" ref="D36:I36" si="10">SUM(D34:D35)</f>
        <v>0</v>
      </c>
      <c r="E36" s="80">
        <f t="shared" si="10"/>
        <v>0</v>
      </c>
      <c r="F36" s="80">
        <f t="shared" si="10"/>
        <v>0</v>
      </c>
      <c r="G36" s="80">
        <f t="shared" si="10"/>
        <v>0</v>
      </c>
      <c r="H36" s="80">
        <f t="shared" si="10"/>
        <v>0</v>
      </c>
      <c r="I36" s="80">
        <f t="shared" si="10"/>
        <v>0</v>
      </c>
      <c r="J36" s="69" t="s">
        <v>228</v>
      </c>
      <c r="K36" s="70" t="s">
        <v>230</v>
      </c>
    </row>
    <row r="37" spans="1:11" ht="15" customHeight="1" thickBot="1">
      <c r="A37" s="38">
        <f>A36+1</f>
        <v>22</v>
      </c>
      <c r="B37" s="81" t="s">
        <v>29</v>
      </c>
      <c r="C37" s="60"/>
      <c r="D37" s="60">
        <f>(C15+D15)/2*Grunddaten!D22</f>
        <v>0</v>
      </c>
      <c r="E37" s="60">
        <f>(D15+E15)/2*Grunddaten!E22</f>
        <v>0</v>
      </c>
      <c r="F37" s="60">
        <f>(E15+F15)/2*Grunddaten!F22</f>
        <v>0</v>
      </c>
      <c r="G37" s="60">
        <f>(F15+G15)/2*Grunddaten!G22</f>
        <v>0</v>
      </c>
      <c r="H37" s="60">
        <f>(G15+H15)/2*Grunddaten!H22</f>
        <v>0</v>
      </c>
      <c r="I37" s="60">
        <f>(H15+I15)/2*Grunddaten!I22</f>
        <v>0</v>
      </c>
      <c r="J37" s="61" t="s">
        <v>229</v>
      </c>
      <c r="K37" s="82" t="s">
        <v>232</v>
      </c>
    </row>
  </sheetData>
  <sheetProtection sheet="1" objects="1" scenarios="1"/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86" orientation="landscape" r:id="rId1"/>
  <headerFooter alignWithMargins="0">
    <oddHeader>&amp;L&amp;8Finanzplan Kirchgemeinde&amp;R&amp;8AGR/KPG</oddHeader>
    <oddFooter>&amp;L&amp;8Bestandesrechnung&amp;R&amp;8V.2006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5" sqref="D15:J31"/>
    </sheetView>
  </sheetViews>
  <sheetFormatPr baseColWidth="10" defaultRowHeight="15" customHeight="1"/>
  <cols>
    <col min="1" max="1" width="2.7109375" style="38" customWidth="1"/>
    <col min="2" max="2" width="3.7109375" style="107" customWidth="1"/>
    <col min="3" max="3" width="27.7109375" style="42" customWidth="1"/>
    <col min="4" max="10" width="10.7109375" style="42" customWidth="1"/>
    <col min="11" max="12" width="19.7109375" style="42" customWidth="1"/>
    <col min="13" max="16384" width="11.42578125" style="42"/>
  </cols>
  <sheetData>
    <row r="1" spans="1:12" ht="18" customHeight="1" thickBot="1">
      <c r="B1" s="93" t="s">
        <v>0</v>
      </c>
      <c r="C1" s="124"/>
      <c r="D1" s="94">
        <f>Grunddaten!A5</f>
        <v>0</v>
      </c>
      <c r="E1" s="95"/>
      <c r="F1" s="95"/>
      <c r="G1" s="95"/>
      <c r="H1" s="95"/>
      <c r="I1" s="95"/>
      <c r="J1" s="96"/>
      <c r="K1" s="97" t="s">
        <v>8</v>
      </c>
      <c r="L1" s="98">
        <f>Grunddaten!C13</f>
        <v>0</v>
      </c>
    </row>
    <row r="2" spans="1:12" ht="20.100000000000001" customHeight="1" thickBot="1">
      <c r="C2" s="43"/>
      <c r="D2" s="44"/>
      <c r="E2" s="41"/>
      <c r="F2" s="41"/>
      <c r="G2" s="41"/>
      <c r="H2" s="41"/>
      <c r="I2" s="41"/>
      <c r="J2" s="41"/>
      <c r="K2" s="45"/>
      <c r="L2" s="46"/>
    </row>
    <row r="3" spans="1:12" ht="15" customHeight="1">
      <c r="B3" s="125" t="s">
        <v>167</v>
      </c>
      <c r="C3" s="126"/>
      <c r="D3" s="86" t="s">
        <v>1</v>
      </c>
      <c r="E3" s="86" t="s">
        <v>14</v>
      </c>
      <c r="F3" s="86" t="s">
        <v>9</v>
      </c>
      <c r="G3" s="86" t="s">
        <v>10</v>
      </c>
      <c r="H3" s="86" t="s">
        <v>11</v>
      </c>
      <c r="I3" s="86" t="s">
        <v>12</v>
      </c>
      <c r="J3" s="86" t="s">
        <v>13</v>
      </c>
      <c r="K3" s="87" t="s">
        <v>15</v>
      </c>
      <c r="L3" s="88" t="s">
        <v>17</v>
      </c>
    </row>
    <row r="4" spans="1:12" ht="15" customHeight="1" thickBot="1">
      <c r="B4" s="127" t="s">
        <v>31</v>
      </c>
      <c r="C4" s="128"/>
      <c r="D4" s="90">
        <f>Grunddaten!C11</f>
        <v>0</v>
      </c>
      <c r="E4" s="90">
        <f t="shared" ref="E4:J4" si="0">D4+1</f>
        <v>1</v>
      </c>
      <c r="F4" s="90">
        <f t="shared" si="0"/>
        <v>2</v>
      </c>
      <c r="G4" s="90">
        <f t="shared" si="0"/>
        <v>3</v>
      </c>
      <c r="H4" s="90">
        <f t="shared" si="0"/>
        <v>4</v>
      </c>
      <c r="I4" s="90">
        <f t="shared" si="0"/>
        <v>5</v>
      </c>
      <c r="J4" s="90">
        <f t="shared" si="0"/>
        <v>6</v>
      </c>
      <c r="K4" s="91" t="s">
        <v>30</v>
      </c>
      <c r="L4" s="92"/>
    </row>
    <row r="5" spans="1:12" ht="15" customHeight="1">
      <c r="A5" s="38">
        <f>Bestandesrechnung!A37+1</f>
        <v>23</v>
      </c>
      <c r="B5" s="109" t="s">
        <v>32</v>
      </c>
      <c r="C5" s="110"/>
      <c r="D5" s="84"/>
      <c r="E5" s="72">
        <f>E6*E7</f>
        <v>0</v>
      </c>
      <c r="F5" s="72">
        <f t="shared" ref="F5:J5" si="1">F6*F7</f>
        <v>0</v>
      </c>
      <c r="G5" s="72">
        <f t="shared" si="1"/>
        <v>0</v>
      </c>
      <c r="H5" s="72">
        <f t="shared" si="1"/>
        <v>0</v>
      </c>
      <c r="I5" s="72">
        <f t="shared" si="1"/>
        <v>0</v>
      </c>
      <c r="J5" s="72">
        <f t="shared" si="1"/>
        <v>0</v>
      </c>
      <c r="K5" s="73" t="s">
        <v>234</v>
      </c>
      <c r="L5" s="74" t="s">
        <v>235</v>
      </c>
    </row>
    <row r="6" spans="1:12" ht="15" customHeight="1">
      <c r="A6" s="38">
        <f>A5+1</f>
        <v>24</v>
      </c>
      <c r="B6" s="51" t="s">
        <v>233</v>
      </c>
      <c r="C6" s="111"/>
      <c r="D6" s="129"/>
      <c r="E6" s="129"/>
      <c r="F6" s="129"/>
      <c r="G6" s="129"/>
      <c r="H6" s="129"/>
      <c r="I6" s="129"/>
      <c r="J6" s="129"/>
      <c r="K6" s="53"/>
      <c r="L6" s="54"/>
    </row>
    <row r="7" spans="1:12" ht="15" customHeight="1">
      <c r="A7" s="38">
        <f>A6+1</f>
        <v>25</v>
      </c>
      <c r="B7" s="51" t="s">
        <v>33</v>
      </c>
      <c r="C7" s="111"/>
      <c r="D7" s="52">
        <f>IF(D6&lt;&gt;0,D5/D6,0)</f>
        <v>0</v>
      </c>
      <c r="E7" s="52">
        <f t="shared" ref="E7:J7" si="2">E9*E8</f>
        <v>0</v>
      </c>
      <c r="F7" s="52">
        <f t="shared" si="2"/>
        <v>0</v>
      </c>
      <c r="G7" s="52">
        <f t="shared" si="2"/>
        <v>0</v>
      </c>
      <c r="H7" s="52">
        <f t="shared" si="2"/>
        <v>0</v>
      </c>
      <c r="I7" s="52">
        <f t="shared" si="2"/>
        <v>0</v>
      </c>
      <c r="J7" s="52">
        <f t="shared" si="2"/>
        <v>0</v>
      </c>
      <c r="K7" s="53" t="s">
        <v>238</v>
      </c>
      <c r="L7" s="54"/>
    </row>
    <row r="8" spans="1:12" ht="15" customHeight="1">
      <c r="A8" s="38">
        <f>A7+1</f>
        <v>26</v>
      </c>
      <c r="B8" s="51" t="s">
        <v>4</v>
      </c>
      <c r="C8" s="111"/>
      <c r="D8" s="130"/>
      <c r="E8" s="130"/>
      <c r="F8" s="130"/>
      <c r="G8" s="130"/>
      <c r="H8" s="130"/>
      <c r="I8" s="130"/>
      <c r="J8" s="130"/>
      <c r="K8" s="53" t="s">
        <v>160</v>
      </c>
      <c r="L8" s="54"/>
    </row>
    <row r="9" spans="1:12" ht="15" customHeight="1">
      <c r="A9" s="38">
        <f>A8+1</f>
        <v>27</v>
      </c>
      <c r="B9" s="51" t="s">
        <v>34</v>
      </c>
      <c r="C9" s="111"/>
      <c r="D9" s="112">
        <f>IF(D8&lt;&gt;0,D7/D8,0)</f>
        <v>0</v>
      </c>
      <c r="E9" s="112">
        <f t="shared" ref="E9:J9" si="3">D9+D9*E10</f>
        <v>0</v>
      </c>
      <c r="F9" s="112">
        <f t="shared" si="3"/>
        <v>0</v>
      </c>
      <c r="G9" s="112">
        <f t="shared" si="3"/>
        <v>0</v>
      </c>
      <c r="H9" s="112">
        <f t="shared" si="3"/>
        <v>0</v>
      </c>
      <c r="I9" s="112">
        <f t="shared" si="3"/>
        <v>0</v>
      </c>
      <c r="J9" s="112">
        <f t="shared" si="3"/>
        <v>0</v>
      </c>
      <c r="K9" s="53" t="s">
        <v>239</v>
      </c>
      <c r="L9" s="54"/>
    </row>
    <row r="10" spans="1:12" ht="15" customHeight="1" thickBot="1">
      <c r="A10" s="38">
        <f>A9+1</f>
        <v>28</v>
      </c>
      <c r="B10" s="113" t="s">
        <v>35</v>
      </c>
      <c r="C10" s="114"/>
      <c r="D10" s="115"/>
      <c r="E10" s="131"/>
      <c r="F10" s="131"/>
      <c r="G10" s="131"/>
      <c r="H10" s="131"/>
      <c r="I10" s="131"/>
      <c r="J10" s="131"/>
      <c r="K10" s="116" t="s">
        <v>160</v>
      </c>
      <c r="L10" s="117"/>
    </row>
    <row r="11" spans="1:12" ht="20.100000000000001" customHeight="1" thickBot="1"/>
    <row r="12" spans="1:12" ht="15" customHeight="1">
      <c r="B12" s="125" t="s">
        <v>168</v>
      </c>
      <c r="C12" s="126"/>
      <c r="D12" s="86" t="s">
        <v>1</v>
      </c>
      <c r="E12" s="86" t="s">
        <v>14</v>
      </c>
      <c r="F12" s="86" t="s">
        <v>9</v>
      </c>
      <c r="G12" s="86" t="s">
        <v>10</v>
      </c>
      <c r="H12" s="86" t="s">
        <v>11</v>
      </c>
      <c r="I12" s="86" t="s">
        <v>12</v>
      </c>
      <c r="J12" s="86" t="s">
        <v>13</v>
      </c>
      <c r="K12" s="87" t="s">
        <v>15</v>
      </c>
      <c r="L12" s="88" t="s">
        <v>17</v>
      </c>
    </row>
    <row r="13" spans="1:12" ht="15" customHeight="1" thickBot="1">
      <c r="B13" s="127" t="s">
        <v>41</v>
      </c>
      <c r="C13" s="128"/>
      <c r="D13" s="90">
        <f>Grunddaten!C11</f>
        <v>0</v>
      </c>
      <c r="E13" s="90">
        <f t="shared" ref="E13:J13" si="4">D13+1</f>
        <v>1</v>
      </c>
      <c r="F13" s="90">
        <f t="shared" si="4"/>
        <v>2</v>
      </c>
      <c r="G13" s="90">
        <f t="shared" si="4"/>
        <v>3</v>
      </c>
      <c r="H13" s="90">
        <f t="shared" si="4"/>
        <v>4</v>
      </c>
      <c r="I13" s="90">
        <f t="shared" si="4"/>
        <v>5</v>
      </c>
      <c r="J13" s="90">
        <f t="shared" si="4"/>
        <v>6</v>
      </c>
      <c r="K13" s="91" t="s">
        <v>16</v>
      </c>
      <c r="L13" s="92"/>
    </row>
    <row r="14" spans="1:12" ht="15" customHeight="1">
      <c r="A14" s="38">
        <f>A10+1</f>
        <v>29</v>
      </c>
      <c r="B14" s="118">
        <v>40</v>
      </c>
      <c r="C14" s="110" t="s">
        <v>31</v>
      </c>
      <c r="D14" s="72">
        <f>D5/1000</f>
        <v>0</v>
      </c>
      <c r="E14" s="72">
        <f t="shared" ref="E14:J14" si="5">E5/1000</f>
        <v>0</v>
      </c>
      <c r="F14" s="72">
        <f t="shared" si="5"/>
        <v>0</v>
      </c>
      <c r="G14" s="72">
        <f t="shared" si="5"/>
        <v>0</v>
      </c>
      <c r="H14" s="72">
        <f t="shared" si="5"/>
        <v>0</v>
      </c>
      <c r="I14" s="72">
        <f t="shared" si="5"/>
        <v>0</v>
      </c>
      <c r="J14" s="72">
        <f t="shared" si="5"/>
        <v>0</v>
      </c>
      <c r="K14" s="73" t="s">
        <v>237</v>
      </c>
      <c r="L14" s="74" t="s">
        <v>236</v>
      </c>
    </row>
    <row r="15" spans="1:12" ht="15" customHeight="1">
      <c r="A15" s="38">
        <f>A14+1</f>
        <v>30</v>
      </c>
      <c r="B15" s="119"/>
      <c r="C15" s="111" t="s">
        <v>42</v>
      </c>
      <c r="D15" s="83"/>
      <c r="E15" s="83"/>
      <c r="F15" s="83"/>
      <c r="G15" s="83"/>
      <c r="H15" s="83"/>
      <c r="I15" s="83"/>
      <c r="J15" s="83"/>
      <c r="K15" s="53"/>
      <c r="L15" s="54"/>
    </row>
    <row r="16" spans="1:12" ht="15" customHeight="1">
      <c r="A16" s="38">
        <f t="shared" ref="A16:A32" si="6">A15+1</f>
        <v>31</v>
      </c>
      <c r="B16" s="134"/>
      <c r="C16" s="133"/>
      <c r="D16" s="83"/>
      <c r="E16" s="83"/>
      <c r="F16" s="83"/>
      <c r="G16" s="83"/>
      <c r="H16" s="83"/>
      <c r="I16" s="83"/>
      <c r="J16" s="83"/>
      <c r="K16" s="53" t="s">
        <v>161</v>
      </c>
      <c r="L16" s="54"/>
    </row>
    <row r="17" spans="1:12" ht="15" customHeight="1">
      <c r="A17" s="38">
        <f t="shared" si="6"/>
        <v>32</v>
      </c>
      <c r="B17" s="119">
        <v>41</v>
      </c>
      <c r="C17" s="111" t="s">
        <v>43</v>
      </c>
      <c r="D17" s="83"/>
      <c r="E17" s="83"/>
      <c r="F17" s="83"/>
      <c r="G17" s="83"/>
      <c r="H17" s="83"/>
      <c r="I17" s="83"/>
      <c r="J17" s="83"/>
      <c r="K17" s="53"/>
      <c r="L17" s="54"/>
    </row>
    <row r="18" spans="1:12" ht="15" customHeight="1">
      <c r="A18" s="38">
        <f t="shared" si="6"/>
        <v>33</v>
      </c>
      <c r="B18" s="119">
        <v>42</v>
      </c>
      <c r="C18" s="111" t="s">
        <v>44</v>
      </c>
      <c r="D18" s="83"/>
      <c r="E18" s="83"/>
      <c r="F18" s="83"/>
      <c r="G18" s="83"/>
      <c r="H18" s="83"/>
      <c r="I18" s="83"/>
      <c r="J18" s="83"/>
      <c r="K18" s="53"/>
      <c r="L18" s="54"/>
    </row>
    <row r="19" spans="1:12" ht="15" customHeight="1">
      <c r="A19" s="38">
        <f t="shared" si="6"/>
        <v>34</v>
      </c>
      <c r="B19" s="134"/>
      <c r="C19" s="133"/>
      <c r="D19" s="83"/>
      <c r="E19" s="83"/>
      <c r="F19" s="83"/>
      <c r="G19" s="83"/>
      <c r="H19" s="83"/>
      <c r="I19" s="83"/>
      <c r="J19" s="83"/>
      <c r="K19" s="53" t="s">
        <v>161</v>
      </c>
      <c r="L19" s="54"/>
    </row>
    <row r="20" spans="1:12" ht="15" customHeight="1">
      <c r="A20" s="38">
        <f t="shared" si="6"/>
        <v>35</v>
      </c>
      <c r="B20" s="134"/>
      <c r="C20" s="133"/>
      <c r="D20" s="83"/>
      <c r="E20" s="83"/>
      <c r="F20" s="83"/>
      <c r="G20" s="83"/>
      <c r="H20" s="83"/>
      <c r="I20" s="83"/>
      <c r="J20" s="83"/>
      <c r="K20" s="53" t="s">
        <v>161</v>
      </c>
      <c r="L20" s="54"/>
    </row>
    <row r="21" spans="1:12" ht="15" customHeight="1">
      <c r="A21" s="38">
        <f t="shared" si="6"/>
        <v>36</v>
      </c>
      <c r="B21" s="119">
        <v>43</v>
      </c>
      <c r="C21" s="111" t="s">
        <v>45</v>
      </c>
      <c r="D21" s="83"/>
      <c r="E21" s="83"/>
      <c r="F21" s="83"/>
      <c r="G21" s="83"/>
      <c r="H21" s="83"/>
      <c r="I21" s="83"/>
      <c r="J21" s="83"/>
      <c r="K21" s="53"/>
      <c r="L21" s="54"/>
    </row>
    <row r="22" spans="1:12" ht="15" customHeight="1">
      <c r="A22" s="38">
        <f t="shared" si="6"/>
        <v>37</v>
      </c>
      <c r="B22" s="134"/>
      <c r="C22" s="133"/>
      <c r="D22" s="83"/>
      <c r="E22" s="83"/>
      <c r="F22" s="83"/>
      <c r="G22" s="83"/>
      <c r="H22" s="83"/>
      <c r="I22" s="83"/>
      <c r="J22" s="83"/>
      <c r="K22" s="53" t="s">
        <v>161</v>
      </c>
      <c r="L22" s="54"/>
    </row>
    <row r="23" spans="1:12" ht="15" customHeight="1">
      <c r="A23" s="38">
        <f t="shared" si="6"/>
        <v>38</v>
      </c>
      <c r="B23" s="119">
        <v>44</v>
      </c>
      <c r="C23" s="111" t="s">
        <v>46</v>
      </c>
      <c r="D23" s="83"/>
      <c r="E23" s="83"/>
      <c r="F23" s="83"/>
      <c r="G23" s="83"/>
      <c r="H23" s="83"/>
      <c r="I23" s="83"/>
      <c r="J23" s="83"/>
      <c r="K23" s="53"/>
      <c r="L23" s="54"/>
    </row>
    <row r="24" spans="1:12" ht="15" customHeight="1">
      <c r="A24" s="38">
        <f t="shared" si="6"/>
        <v>39</v>
      </c>
      <c r="B24" s="134"/>
      <c r="C24" s="133"/>
      <c r="D24" s="83"/>
      <c r="E24" s="83"/>
      <c r="F24" s="83"/>
      <c r="G24" s="83"/>
      <c r="H24" s="83"/>
      <c r="I24" s="83"/>
      <c r="J24" s="83"/>
      <c r="K24" s="53" t="s">
        <v>161</v>
      </c>
      <c r="L24" s="54"/>
    </row>
    <row r="25" spans="1:12" ht="15" customHeight="1">
      <c r="A25" s="38">
        <f t="shared" si="6"/>
        <v>40</v>
      </c>
      <c r="B25" s="119">
        <v>45</v>
      </c>
      <c r="C25" s="111" t="s">
        <v>47</v>
      </c>
      <c r="D25" s="83"/>
      <c r="E25" s="83"/>
      <c r="F25" s="83"/>
      <c r="G25" s="83"/>
      <c r="H25" s="83"/>
      <c r="I25" s="83"/>
      <c r="J25" s="83"/>
      <c r="K25" s="53"/>
      <c r="L25" s="54"/>
    </row>
    <row r="26" spans="1:12" ht="15" customHeight="1">
      <c r="A26" s="38">
        <f t="shared" si="6"/>
        <v>41</v>
      </c>
      <c r="B26" s="134"/>
      <c r="C26" s="133"/>
      <c r="D26" s="83"/>
      <c r="E26" s="83"/>
      <c r="F26" s="83"/>
      <c r="G26" s="83"/>
      <c r="H26" s="83"/>
      <c r="I26" s="83"/>
      <c r="J26" s="83"/>
      <c r="K26" s="53" t="s">
        <v>161</v>
      </c>
      <c r="L26" s="54"/>
    </row>
    <row r="27" spans="1:12" ht="15" customHeight="1">
      <c r="A27" s="38">
        <f t="shared" si="6"/>
        <v>42</v>
      </c>
      <c r="B27" s="119">
        <v>46</v>
      </c>
      <c r="C27" s="111" t="s">
        <v>48</v>
      </c>
      <c r="D27" s="83"/>
      <c r="E27" s="83"/>
      <c r="F27" s="83"/>
      <c r="G27" s="83"/>
      <c r="H27" s="83"/>
      <c r="I27" s="83"/>
      <c r="J27" s="83"/>
      <c r="K27" s="53" t="s">
        <v>162</v>
      </c>
      <c r="L27" s="54"/>
    </row>
    <row r="28" spans="1:12" ht="15" customHeight="1">
      <c r="A28" s="38">
        <f t="shared" si="6"/>
        <v>43</v>
      </c>
      <c r="B28" s="134"/>
      <c r="C28" s="133"/>
      <c r="D28" s="83"/>
      <c r="E28" s="83"/>
      <c r="F28" s="83"/>
      <c r="G28" s="83"/>
      <c r="H28" s="83"/>
      <c r="I28" s="83"/>
      <c r="J28" s="83"/>
      <c r="K28" s="53" t="s">
        <v>161</v>
      </c>
      <c r="L28" s="54"/>
    </row>
    <row r="29" spans="1:12" ht="15" customHeight="1">
      <c r="A29" s="38">
        <f t="shared" si="6"/>
        <v>44</v>
      </c>
      <c r="B29" s="119">
        <v>47</v>
      </c>
      <c r="C29" s="111" t="s">
        <v>49</v>
      </c>
      <c r="D29" s="83"/>
      <c r="E29" s="83"/>
      <c r="F29" s="83"/>
      <c r="G29" s="83"/>
      <c r="H29" s="83"/>
      <c r="I29" s="83"/>
      <c r="J29" s="83"/>
      <c r="K29" s="53"/>
      <c r="L29" s="54"/>
    </row>
    <row r="30" spans="1:12" ht="15" customHeight="1">
      <c r="A30" s="38">
        <f t="shared" si="6"/>
        <v>45</v>
      </c>
      <c r="B30" s="119">
        <v>48</v>
      </c>
      <c r="C30" s="111" t="s">
        <v>50</v>
      </c>
      <c r="D30" s="83"/>
      <c r="E30" s="83"/>
      <c r="F30" s="83"/>
      <c r="G30" s="83"/>
      <c r="H30" s="83"/>
      <c r="I30" s="83"/>
      <c r="J30" s="83"/>
      <c r="K30" s="53"/>
      <c r="L30" s="54" t="s">
        <v>241</v>
      </c>
    </row>
    <row r="31" spans="1:12" ht="15" customHeight="1" thickBot="1">
      <c r="A31" s="38">
        <f t="shared" si="6"/>
        <v>46</v>
      </c>
      <c r="B31" s="120">
        <v>49</v>
      </c>
      <c r="C31" s="114" t="s">
        <v>51</v>
      </c>
      <c r="D31" s="132"/>
      <c r="E31" s="132"/>
      <c r="F31" s="132"/>
      <c r="G31" s="132"/>
      <c r="H31" s="132"/>
      <c r="I31" s="132"/>
      <c r="J31" s="132"/>
      <c r="K31" s="116"/>
      <c r="L31" s="117"/>
    </row>
    <row r="32" spans="1:12" ht="15" customHeight="1" thickBot="1">
      <c r="A32" s="38">
        <f t="shared" si="6"/>
        <v>47</v>
      </c>
      <c r="B32" s="259" t="s">
        <v>52</v>
      </c>
      <c r="C32" s="279"/>
      <c r="D32" s="262">
        <f>SUM(D14:D31)</f>
        <v>0</v>
      </c>
      <c r="E32" s="262">
        <f t="shared" ref="E32:J32" si="7">SUM(E14:E31)</f>
        <v>0</v>
      </c>
      <c r="F32" s="262">
        <f t="shared" si="7"/>
        <v>0</v>
      </c>
      <c r="G32" s="262">
        <f t="shared" si="7"/>
        <v>0</v>
      </c>
      <c r="H32" s="262">
        <f t="shared" si="7"/>
        <v>0</v>
      </c>
      <c r="I32" s="262">
        <f t="shared" si="7"/>
        <v>0</v>
      </c>
      <c r="J32" s="262">
        <f t="shared" si="7"/>
        <v>0</v>
      </c>
      <c r="K32" s="122"/>
      <c r="L32" s="123" t="s">
        <v>242</v>
      </c>
    </row>
  </sheetData>
  <sheetProtection sheet="1" objects="1" scenarios="1"/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5" orientation="landscape" r:id="rId1"/>
  <headerFooter alignWithMargins="0">
    <oddHeader>&amp;L&amp;8Finanzplan Kirchgemeinde&amp;R&amp;8AGR/KPG</oddHeader>
    <oddFooter>&amp;L&amp;8Steuern - Ertrag&amp;R&amp;8V.2006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1" sqref="D21:J28"/>
    </sheetView>
  </sheetViews>
  <sheetFormatPr baseColWidth="10" defaultRowHeight="15" customHeight="1"/>
  <cols>
    <col min="1" max="1" width="2.7109375" style="38" customWidth="1"/>
    <col min="2" max="2" width="3.7109375" style="42" customWidth="1"/>
    <col min="3" max="3" width="27.7109375" style="42" customWidth="1"/>
    <col min="4" max="10" width="10.7109375" style="42" customWidth="1"/>
    <col min="11" max="12" width="19.7109375" style="42" customWidth="1"/>
    <col min="13" max="16384" width="11.42578125" style="42"/>
  </cols>
  <sheetData>
    <row r="1" spans="1:12" ht="18" customHeight="1" thickBot="1">
      <c r="B1" s="93" t="s">
        <v>0</v>
      </c>
      <c r="C1" s="124"/>
      <c r="D1" s="94">
        <f>Grunddaten!A5</f>
        <v>0</v>
      </c>
      <c r="E1" s="95"/>
      <c r="F1" s="95"/>
      <c r="G1" s="95"/>
      <c r="H1" s="95"/>
      <c r="I1" s="95"/>
      <c r="J1" s="96"/>
      <c r="K1" s="97" t="s">
        <v>8</v>
      </c>
      <c r="L1" s="98">
        <f>Grunddaten!C13</f>
        <v>0</v>
      </c>
    </row>
    <row r="2" spans="1:12" ht="20.100000000000001" customHeight="1" thickBot="1"/>
    <row r="3" spans="1:12" ht="15" customHeight="1">
      <c r="B3" s="125" t="s">
        <v>75</v>
      </c>
      <c r="C3" s="126"/>
      <c r="D3" s="86" t="s">
        <v>1</v>
      </c>
      <c r="E3" s="86" t="s">
        <v>14</v>
      </c>
      <c r="F3" s="86" t="s">
        <v>9</v>
      </c>
      <c r="G3" s="86" t="s">
        <v>10</v>
      </c>
      <c r="H3" s="86" t="s">
        <v>11</v>
      </c>
      <c r="I3" s="86" t="s">
        <v>12</v>
      </c>
      <c r="J3" s="86" t="s">
        <v>13</v>
      </c>
      <c r="K3" s="87" t="s">
        <v>15</v>
      </c>
      <c r="L3" s="88" t="s">
        <v>17</v>
      </c>
    </row>
    <row r="4" spans="1:12" ht="15" customHeight="1" thickBot="1">
      <c r="B4" s="127" t="s">
        <v>148</v>
      </c>
      <c r="C4" s="128"/>
      <c r="D4" s="90">
        <f>Grunddaten!C11</f>
        <v>0</v>
      </c>
      <c r="E4" s="90">
        <f t="shared" ref="E4:J4" si="0">D4+1</f>
        <v>1</v>
      </c>
      <c r="F4" s="90">
        <f t="shared" si="0"/>
        <v>2</v>
      </c>
      <c r="G4" s="90">
        <f t="shared" si="0"/>
        <v>3</v>
      </c>
      <c r="H4" s="90">
        <f t="shared" si="0"/>
        <v>4</v>
      </c>
      <c r="I4" s="90">
        <f t="shared" si="0"/>
        <v>5</v>
      </c>
      <c r="J4" s="90">
        <f t="shared" si="0"/>
        <v>6</v>
      </c>
      <c r="K4" s="91" t="s">
        <v>16</v>
      </c>
      <c r="L4" s="92"/>
    </row>
    <row r="5" spans="1:12" ht="15" customHeight="1">
      <c r="A5" s="38">
        <f>'Steuern - Ertrag'!A32+1</f>
        <v>48</v>
      </c>
      <c r="B5" s="118">
        <v>30</v>
      </c>
      <c r="C5" s="286" t="s">
        <v>53</v>
      </c>
      <c r="D5" s="84"/>
      <c r="E5" s="84"/>
      <c r="F5" s="84"/>
      <c r="G5" s="84"/>
      <c r="H5" s="84"/>
      <c r="I5" s="84"/>
      <c r="J5" s="84"/>
      <c r="K5" s="73"/>
      <c r="L5" s="74"/>
    </row>
    <row r="6" spans="1:12" ht="15" customHeight="1">
      <c r="A6" s="38">
        <f>A5+1</f>
        <v>49</v>
      </c>
      <c r="B6" s="134"/>
      <c r="C6" s="287"/>
      <c r="D6" s="83"/>
      <c r="E6" s="83"/>
      <c r="F6" s="83"/>
      <c r="G6" s="83"/>
      <c r="H6" s="83"/>
      <c r="I6" s="83"/>
      <c r="J6" s="83"/>
      <c r="K6" s="53" t="s">
        <v>161</v>
      </c>
      <c r="L6" s="54"/>
    </row>
    <row r="7" spans="1:12" ht="15" customHeight="1">
      <c r="A7" s="38">
        <f t="shared" ref="A7:A33" si="1">A6+1</f>
        <v>50</v>
      </c>
      <c r="B7" s="134"/>
      <c r="C7" s="287"/>
      <c r="D7" s="83"/>
      <c r="E7" s="83"/>
      <c r="F7" s="83"/>
      <c r="G7" s="83"/>
      <c r="H7" s="83"/>
      <c r="I7" s="83"/>
      <c r="J7" s="83"/>
      <c r="K7" s="53" t="s">
        <v>161</v>
      </c>
      <c r="L7" s="54"/>
    </row>
    <row r="8" spans="1:12" ht="15" customHeight="1">
      <c r="A8" s="38">
        <f t="shared" si="1"/>
        <v>51</v>
      </c>
      <c r="B8" s="119">
        <v>310</v>
      </c>
      <c r="C8" s="288" t="s">
        <v>59</v>
      </c>
      <c r="D8" s="83"/>
      <c r="E8" s="83"/>
      <c r="F8" s="83"/>
      <c r="G8" s="83"/>
      <c r="H8" s="83"/>
      <c r="I8" s="83"/>
      <c r="J8" s="83"/>
      <c r="K8" s="53"/>
      <c r="L8" s="54"/>
    </row>
    <row r="9" spans="1:12" ht="15" customHeight="1">
      <c r="A9" s="38">
        <f t="shared" si="1"/>
        <v>52</v>
      </c>
      <c r="B9" s="119">
        <v>311</v>
      </c>
      <c r="C9" s="288" t="s">
        <v>54</v>
      </c>
      <c r="D9" s="83"/>
      <c r="E9" s="83"/>
      <c r="F9" s="83"/>
      <c r="G9" s="83"/>
      <c r="H9" s="83"/>
      <c r="I9" s="83"/>
      <c r="J9" s="83"/>
      <c r="K9" s="53"/>
      <c r="L9" s="54"/>
    </row>
    <row r="10" spans="1:12" ht="15" customHeight="1">
      <c r="A10" s="38">
        <f t="shared" si="1"/>
        <v>53</v>
      </c>
      <c r="B10" s="119">
        <v>314</v>
      </c>
      <c r="C10" s="288" t="s">
        <v>55</v>
      </c>
      <c r="D10" s="83"/>
      <c r="E10" s="83"/>
      <c r="F10" s="83"/>
      <c r="G10" s="83"/>
      <c r="H10" s="83"/>
      <c r="I10" s="83"/>
      <c r="J10" s="83"/>
      <c r="K10" s="53"/>
      <c r="L10" s="54"/>
    </row>
    <row r="11" spans="1:12" ht="15" customHeight="1">
      <c r="A11" s="38">
        <f t="shared" si="1"/>
        <v>54</v>
      </c>
      <c r="B11" s="119">
        <v>316</v>
      </c>
      <c r="C11" s="288" t="s">
        <v>56</v>
      </c>
      <c r="D11" s="83"/>
      <c r="E11" s="83"/>
      <c r="F11" s="83"/>
      <c r="G11" s="83"/>
      <c r="H11" s="83"/>
      <c r="I11" s="83"/>
      <c r="J11" s="83"/>
      <c r="K11" s="53"/>
      <c r="L11" s="54"/>
    </row>
    <row r="12" spans="1:12" ht="15" customHeight="1">
      <c r="A12" s="38">
        <f t="shared" si="1"/>
        <v>55</v>
      </c>
      <c r="B12" s="119" t="s">
        <v>57</v>
      </c>
      <c r="C12" s="288" t="s">
        <v>58</v>
      </c>
      <c r="D12" s="83"/>
      <c r="E12" s="83"/>
      <c r="F12" s="83"/>
      <c r="G12" s="83"/>
      <c r="H12" s="83"/>
      <c r="I12" s="83"/>
      <c r="J12" s="83"/>
      <c r="K12" s="53"/>
      <c r="L12" s="54"/>
    </row>
    <row r="13" spans="1:12" ht="15" customHeight="1">
      <c r="A13" s="38">
        <f t="shared" si="1"/>
        <v>56</v>
      </c>
      <c r="B13" s="134"/>
      <c r="C13" s="287"/>
      <c r="D13" s="83"/>
      <c r="E13" s="83"/>
      <c r="F13" s="83"/>
      <c r="G13" s="83"/>
      <c r="H13" s="83"/>
      <c r="I13" s="83"/>
      <c r="J13" s="83"/>
      <c r="K13" s="53" t="s">
        <v>161</v>
      </c>
      <c r="L13" s="54"/>
    </row>
    <row r="14" spans="1:12" ht="15" customHeight="1">
      <c r="A14" s="38">
        <f t="shared" si="1"/>
        <v>57</v>
      </c>
      <c r="B14" s="134"/>
      <c r="C14" s="287"/>
      <c r="D14" s="83"/>
      <c r="E14" s="83"/>
      <c r="F14" s="83"/>
      <c r="G14" s="83"/>
      <c r="H14" s="83"/>
      <c r="I14" s="83"/>
      <c r="J14" s="83"/>
      <c r="K14" s="53" t="s">
        <v>161</v>
      </c>
      <c r="L14" s="54"/>
    </row>
    <row r="15" spans="1:12" ht="15" customHeight="1">
      <c r="A15" s="38">
        <f t="shared" si="1"/>
        <v>58</v>
      </c>
      <c r="B15" s="134"/>
      <c r="C15" s="287"/>
      <c r="D15" s="83"/>
      <c r="E15" s="83"/>
      <c r="F15" s="83"/>
      <c r="G15" s="83"/>
      <c r="H15" s="83"/>
      <c r="I15" s="83"/>
      <c r="J15" s="83"/>
      <c r="K15" s="53" t="s">
        <v>161</v>
      </c>
      <c r="L15" s="54"/>
    </row>
    <row r="16" spans="1:12" ht="15" customHeight="1">
      <c r="A16" s="38">
        <f t="shared" si="1"/>
        <v>59</v>
      </c>
      <c r="B16" s="119">
        <v>321</v>
      </c>
      <c r="C16" s="288" t="s">
        <v>60</v>
      </c>
      <c r="D16" s="83"/>
      <c r="E16" s="83"/>
      <c r="F16" s="83"/>
      <c r="G16" s="83"/>
      <c r="H16" s="83"/>
      <c r="I16" s="83"/>
      <c r="J16" s="83"/>
      <c r="K16" s="53"/>
      <c r="L16" s="54"/>
    </row>
    <row r="17" spans="1:12" ht="15" customHeight="1">
      <c r="A17" s="38">
        <f t="shared" si="1"/>
        <v>60</v>
      </c>
      <c r="B17" s="119">
        <v>322</v>
      </c>
      <c r="C17" s="288" t="s">
        <v>61</v>
      </c>
      <c r="D17" s="83"/>
      <c r="E17" s="52">
        <f>Bestandesrechnung!D37</f>
        <v>0</v>
      </c>
      <c r="F17" s="52">
        <f>Bestandesrechnung!E37</f>
        <v>0</v>
      </c>
      <c r="G17" s="52">
        <f>Bestandesrechnung!F37</f>
        <v>0</v>
      </c>
      <c r="H17" s="52">
        <f>Bestandesrechnung!G37</f>
        <v>0</v>
      </c>
      <c r="I17" s="52">
        <f>Bestandesrechnung!H37</f>
        <v>0</v>
      </c>
      <c r="J17" s="52">
        <f>Bestandesrechnung!I37</f>
        <v>0</v>
      </c>
      <c r="K17" s="53"/>
      <c r="L17" s="54" t="s">
        <v>231</v>
      </c>
    </row>
    <row r="18" spans="1:12" ht="15" customHeight="1">
      <c r="A18" s="38">
        <f t="shared" si="1"/>
        <v>61</v>
      </c>
      <c r="B18" s="119">
        <v>330</v>
      </c>
      <c r="C18" s="288" t="s">
        <v>62</v>
      </c>
      <c r="D18" s="83"/>
      <c r="E18" s="83"/>
      <c r="F18" s="83"/>
      <c r="G18" s="83"/>
      <c r="H18" s="83"/>
      <c r="I18" s="83"/>
      <c r="J18" s="83"/>
      <c r="K18" s="53"/>
      <c r="L18" s="54"/>
    </row>
    <row r="19" spans="1:12" ht="15" customHeight="1">
      <c r="A19" s="38">
        <f t="shared" si="1"/>
        <v>62</v>
      </c>
      <c r="B19" s="119">
        <v>331</v>
      </c>
      <c r="C19" s="288" t="s">
        <v>221</v>
      </c>
      <c r="D19" s="83"/>
      <c r="E19" s="52">
        <f>Bestandesrechnung!D25</f>
        <v>0</v>
      </c>
      <c r="F19" s="52">
        <f>Bestandesrechnung!E25</f>
        <v>0</v>
      </c>
      <c r="G19" s="52">
        <f>Bestandesrechnung!F25</f>
        <v>0</v>
      </c>
      <c r="H19" s="52">
        <f>Bestandesrechnung!G25</f>
        <v>0</v>
      </c>
      <c r="I19" s="52">
        <f>Bestandesrechnung!H25</f>
        <v>0</v>
      </c>
      <c r="J19" s="52">
        <f>Bestandesrechnung!I25</f>
        <v>0</v>
      </c>
      <c r="K19" s="53"/>
      <c r="L19" s="54" t="s">
        <v>222</v>
      </c>
    </row>
    <row r="20" spans="1:12" ht="15" customHeight="1">
      <c r="A20" s="38">
        <f t="shared" si="1"/>
        <v>63</v>
      </c>
      <c r="B20" s="119">
        <v>332</v>
      </c>
      <c r="C20" s="288" t="s">
        <v>63</v>
      </c>
      <c r="D20" s="83"/>
      <c r="E20" s="280">
        <f>Bestandesrechnung!D26+Bestandesrechnung!D28</f>
        <v>0</v>
      </c>
      <c r="F20" s="280">
        <f>Bestandesrechnung!E26+Bestandesrechnung!E28</f>
        <v>0</v>
      </c>
      <c r="G20" s="280">
        <f>Bestandesrechnung!F26+Bestandesrechnung!F28</f>
        <v>0</v>
      </c>
      <c r="H20" s="280">
        <f>Bestandesrechnung!G26+Bestandesrechnung!G28</f>
        <v>0</v>
      </c>
      <c r="I20" s="280">
        <f>Bestandesrechnung!H26+Bestandesrechnung!H28</f>
        <v>0</v>
      </c>
      <c r="J20" s="280">
        <f>Bestandesrechnung!I26+Bestandesrechnung!I28</f>
        <v>0</v>
      </c>
      <c r="K20" s="53"/>
      <c r="L20" s="54" t="s">
        <v>265</v>
      </c>
    </row>
    <row r="21" spans="1:12" ht="15" customHeight="1">
      <c r="A21" s="38">
        <f t="shared" si="1"/>
        <v>64</v>
      </c>
      <c r="B21" s="119">
        <v>333</v>
      </c>
      <c r="C21" s="288" t="s">
        <v>64</v>
      </c>
      <c r="D21" s="83"/>
      <c r="E21" s="83"/>
      <c r="F21" s="83"/>
      <c r="G21" s="83"/>
      <c r="H21" s="83"/>
      <c r="I21" s="83"/>
      <c r="J21" s="83"/>
      <c r="K21" s="53" t="s">
        <v>163</v>
      </c>
      <c r="L21" s="54" t="s">
        <v>225</v>
      </c>
    </row>
    <row r="22" spans="1:12" ht="15" customHeight="1">
      <c r="A22" s="38">
        <f t="shared" si="1"/>
        <v>65</v>
      </c>
      <c r="B22" s="119">
        <v>35</v>
      </c>
      <c r="C22" s="288" t="s">
        <v>65</v>
      </c>
      <c r="D22" s="83"/>
      <c r="E22" s="83"/>
      <c r="F22" s="83"/>
      <c r="G22" s="83"/>
      <c r="H22" s="83"/>
      <c r="I22" s="83"/>
      <c r="J22" s="83"/>
      <c r="K22" s="53"/>
      <c r="L22" s="54"/>
    </row>
    <row r="23" spans="1:12" ht="15" customHeight="1">
      <c r="A23" s="38">
        <f t="shared" si="1"/>
        <v>66</v>
      </c>
      <c r="B23" s="119">
        <v>361</v>
      </c>
      <c r="C23" s="288" t="s">
        <v>277</v>
      </c>
      <c r="D23" s="83"/>
      <c r="E23" s="83"/>
      <c r="F23" s="83"/>
      <c r="G23" s="83"/>
      <c r="H23" s="83"/>
      <c r="I23" s="83"/>
      <c r="J23" s="83"/>
      <c r="K23" s="53"/>
      <c r="L23" s="54"/>
    </row>
    <row r="24" spans="1:12" ht="15" customHeight="1">
      <c r="A24" s="38">
        <f t="shared" si="1"/>
        <v>67</v>
      </c>
      <c r="B24" s="119"/>
      <c r="C24" s="288" t="s">
        <v>66</v>
      </c>
      <c r="D24" s="83"/>
      <c r="E24" s="83"/>
      <c r="F24" s="83"/>
      <c r="G24" s="83"/>
      <c r="H24" s="83"/>
      <c r="I24" s="83"/>
      <c r="J24" s="83"/>
      <c r="K24" s="53"/>
      <c r="L24" s="54"/>
    </row>
    <row r="25" spans="1:12" ht="15" customHeight="1">
      <c r="A25" s="38">
        <f t="shared" si="1"/>
        <v>68</v>
      </c>
      <c r="B25" s="119">
        <v>36</v>
      </c>
      <c r="C25" s="288" t="s">
        <v>67</v>
      </c>
      <c r="D25" s="83"/>
      <c r="E25" s="83"/>
      <c r="F25" s="83"/>
      <c r="G25" s="83"/>
      <c r="H25" s="83"/>
      <c r="I25" s="83"/>
      <c r="J25" s="83"/>
      <c r="K25" s="53"/>
      <c r="L25" s="54"/>
    </row>
    <row r="26" spans="1:12" ht="15" customHeight="1">
      <c r="A26" s="38">
        <f t="shared" si="1"/>
        <v>69</v>
      </c>
      <c r="B26" s="119">
        <v>37</v>
      </c>
      <c r="C26" s="288" t="s">
        <v>49</v>
      </c>
      <c r="D26" s="83"/>
      <c r="E26" s="83"/>
      <c r="F26" s="83"/>
      <c r="G26" s="83"/>
      <c r="H26" s="83"/>
      <c r="I26" s="83"/>
      <c r="J26" s="83"/>
      <c r="K26" s="53"/>
      <c r="L26" s="54"/>
    </row>
    <row r="27" spans="1:12" ht="15" customHeight="1">
      <c r="A27" s="38">
        <f t="shared" si="1"/>
        <v>70</v>
      </c>
      <c r="B27" s="119">
        <v>38</v>
      </c>
      <c r="C27" s="288" t="s">
        <v>68</v>
      </c>
      <c r="D27" s="83"/>
      <c r="E27" s="83"/>
      <c r="F27" s="83"/>
      <c r="G27" s="83"/>
      <c r="H27" s="83"/>
      <c r="I27" s="83"/>
      <c r="J27" s="83"/>
      <c r="K27" s="53"/>
      <c r="L27" s="54" t="s">
        <v>244</v>
      </c>
    </row>
    <row r="28" spans="1:12" ht="15" customHeight="1" thickBot="1">
      <c r="A28" s="38">
        <f t="shared" si="1"/>
        <v>71</v>
      </c>
      <c r="B28" s="120">
        <v>39</v>
      </c>
      <c r="C28" s="289" t="s">
        <v>51</v>
      </c>
      <c r="D28" s="132"/>
      <c r="E28" s="132"/>
      <c r="F28" s="132"/>
      <c r="G28" s="132"/>
      <c r="H28" s="132"/>
      <c r="I28" s="132"/>
      <c r="J28" s="132"/>
      <c r="K28" s="116"/>
      <c r="L28" s="117"/>
    </row>
    <row r="29" spans="1:12" ht="15" customHeight="1">
      <c r="A29" s="38">
        <f t="shared" si="1"/>
        <v>72</v>
      </c>
      <c r="B29" s="125" t="s">
        <v>69</v>
      </c>
      <c r="C29" s="214"/>
      <c r="D29" s="278">
        <f>SUM(D5:D28)</f>
        <v>0</v>
      </c>
      <c r="E29" s="278">
        <f t="shared" ref="E29:J29" si="2">SUM(E5:E28)</f>
        <v>0</v>
      </c>
      <c r="F29" s="278">
        <f t="shared" si="2"/>
        <v>0</v>
      </c>
      <c r="G29" s="278">
        <f t="shared" si="2"/>
        <v>0</v>
      </c>
      <c r="H29" s="278">
        <f t="shared" si="2"/>
        <v>0</v>
      </c>
      <c r="I29" s="278">
        <f t="shared" si="2"/>
        <v>0</v>
      </c>
      <c r="J29" s="278">
        <f t="shared" si="2"/>
        <v>0</v>
      </c>
      <c r="K29" s="49"/>
      <c r="L29" s="135" t="s">
        <v>184</v>
      </c>
    </row>
    <row r="30" spans="1:12" ht="15" customHeight="1" thickBot="1">
      <c r="A30" s="38">
        <f t="shared" si="1"/>
        <v>73</v>
      </c>
      <c r="B30" s="136" t="s">
        <v>52</v>
      </c>
      <c r="C30" s="137"/>
      <c r="D30" s="138">
        <f>'Steuern - Ertrag'!D32</f>
        <v>0</v>
      </c>
      <c r="E30" s="138">
        <f>'Steuern - Ertrag'!E32</f>
        <v>0</v>
      </c>
      <c r="F30" s="138">
        <f>'Steuern - Ertrag'!F32</f>
        <v>0</v>
      </c>
      <c r="G30" s="138">
        <f>'Steuern - Ertrag'!G32</f>
        <v>0</v>
      </c>
      <c r="H30" s="138">
        <f>'Steuern - Ertrag'!H32</f>
        <v>0</v>
      </c>
      <c r="I30" s="138">
        <f>'Steuern - Ertrag'!I32</f>
        <v>0</v>
      </c>
      <c r="J30" s="138">
        <f>'Steuern - Ertrag'!J32</f>
        <v>0</v>
      </c>
      <c r="K30" s="116" t="s">
        <v>243</v>
      </c>
      <c r="L30" s="139" t="s">
        <v>247</v>
      </c>
    </row>
    <row r="31" spans="1:12" ht="15" customHeight="1" thickBot="1">
      <c r="A31" s="38">
        <f t="shared" si="1"/>
        <v>74</v>
      </c>
      <c r="B31" s="267" t="s">
        <v>189</v>
      </c>
      <c r="C31" s="260"/>
      <c r="D31" s="262">
        <f>D30-D29</f>
        <v>0</v>
      </c>
      <c r="E31" s="262">
        <f t="shared" ref="E31:J31" si="3">E30-E29</f>
        <v>0</v>
      </c>
      <c r="F31" s="262">
        <f t="shared" si="3"/>
        <v>0</v>
      </c>
      <c r="G31" s="262">
        <f t="shared" si="3"/>
        <v>0</v>
      </c>
      <c r="H31" s="262">
        <f t="shared" si="3"/>
        <v>0</v>
      </c>
      <c r="I31" s="262">
        <f t="shared" si="3"/>
        <v>0</v>
      </c>
      <c r="J31" s="262">
        <f t="shared" si="3"/>
        <v>0</v>
      </c>
      <c r="K31" s="141" t="s">
        <v>248</v>
      </c>
      <c r="L31" s="142" t="s">
        <v>180</v>
      </c>
    </row>
    <row r="32" spans="1:12" ht="15" customHeight="1" thickBot="1">
      <c r="A32" s="38">
        <f t="shared" si="1"/>
        <v>75</v>
      </c>
      <c r="B32" s="140" t="s">
        <v>70</v>
      </c>
      <c r="C32" s="108"/>
      <c r="D32" s="121">
        <f>SUM(D19:D21)</f>
        <v>0</v>
      </c>
      <c r="E32" s="121">
        <f t="shared" ref="E32:J32" si="4">SUM(E19:E21)</f>
        <v>0</v>
      </c>
      <c r="F32" s="121">
        <f t="shared" si="4"/>
        <v>0</v>
      </c>
      <c r="G32" s="121">
        <f t="shared" si="4"/>
        <v>0</v>
      </c>
      <c r="H32" s="121">
        <f t="shared" si="4"/>
        <v>0</v>
      </c>
      <c r="I32" s="121">
        <f t="shared" si="4"/>
        <v>0</v>
      </c>
      <c r="J32" s="121">
        <f t="shared" si="4"/>
        <v>0</v>
      </c>
      <c r="K32" s="122" t="s">
        <v>249</v>
      </c>
      <c r="L32" s="142"/>
    </row>
    <row r="33" spans="1:12" ht="15" customHeight="1" thickBot="1">
      <c r="A33" s="38">
        <f t="shared" si="1"/>
        <v>76</v>
      </c>
      <c r="B33" s="267" t="s">
        <v>71</v>
      </c>
      <c r="C33" s="260"/>
      <c r="D33" s="262">
        <f>D32+D31</f>
        <v>0</v>
      </c>
      <c r="E33" s="262">
        <f t="shared" ref="E33:J33" si="5">E32+E31</f>
        <v>0</v>
      </c>
      <c r="F33" s="262">
        <f t="shared" si="5"/>
        <v>0</v>
      </c>
      <c r="G33" s="262">
        <f t="shared" si="5"/>
        <v>0</v>
      </c>
      <c r="H33" s="262">
        <f t="shared" si="5"/>
        <v>0</v>
      </c>
      <c r="I33" s="262">
        <f t="shared" si="5"/>
        <v>0</v>
      </c>
      <c r="J33" s="262">
        <f t="shared" si="5"/>
        <v>0</v>
      </c>
      <c r="K33" s="141" t="s">
        <v>250</v>
      </c>
      <c r="L33" s="142"/>
    </row>
  </sheetData>
  <sheetProtection sheet="1" objects="1" scenarios="1"/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5" orientation="landscape" r:id="rId1"/>
  <headerFooter alignWithMargins="0">
    <oddHeader>&amp;L&amp;8Finanzplan Kirchgemeinde&amp;R&amp;8AGR/KPG</oddHeader>
    <oddFooter>&amp;L&amp;8Aufwand&amp;R&amp;8V.2006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workbookViewId="0">
      <pane xSplit="6" ySplit="7" topLeftCell="G8" activePane="bottomRight" state="frozen"/>
      <selection pane="topRight" activeCell="H1" sqref="H1"/>
      <selection pane="bottomLeft" activeCell="A8" sqref="A8"/>
      <selection pane="bottomRight" activeCell="Q12" sqref="Q12"/>
    </sheetView>
  </sheetViews>
  <sheetFormatPr baseColWidth="10" defaultRowHeight="15" customHeight="1"/>
  <cols>
    <col min="1" max="1" width="3.7109375" style="42" customWidth="1"/>
    <col min="2" max="2" width="23.7109375" style="42" customWidth="1"/>
    <col min="3" max="3" width="4.7109375" style="42" customWidth="1"/>
    <col min="4" max="7" width="8.7109375" style="42" customWidth="1"/>
    <col min="8" max="8" width="4.7109375" style="42" customWidth="1"/>
    <col min="9" max="9" width="8.7109375" style="42" customWidth="1"/>
    <col min="10" max="10" width="4.7109375" style="42" customWidth="1"/>
    <col min="11" max="11" width="8.7109375" style="42" customWidth="1"/>
    <col min="12" max="12" width="4.7109375" style="42" customWidth="1"/>
    <col min="13" max="13" width="8.7109375" style="42" customWidth="1"/>
    <col min="14" max="14" width="4.7109375" style="42" customWidth="1"/>
    <col min="15" max="15" width="8.7109375" style="42" customWidth="1"/>
    <col min="16" max="16" width="4.7109375" style="42" customWidth="1"/>
    <col min="17" max="17" width="8.7109375" style="42" customWidth="1"/>
    <col min="18" max="18" width="4.7109375" style="42" customWidth="1"/>
    <col min="19" max="19" width="12.7109375" style="42" customWidth="1"/>
    <col min="20" max="16384" width="11.42578125" style="42"/>
  </cols>
  <sheetData>
    <row r="1" spans="1:19" ht="18" customHeight="1" thickBot="1">
      <c r="A1" s="93" t="s">
        <v>0</v>
      </c>
      <c r="B1" s="124"/>
      <c r="C1" s="124"/>
      <c r="D1" s="94">
        <f>Grunddaten!A5</f>
        <v>0</v>
      </c>
      <c r="E1" s="95"/>
      <c r="F1" s="95"/>
      <c r="G1" s="95"/>
      <c r="H1" s="95"/>
      <c r="I1" s="95"/>
      <c r="J1" s="95"/>
      <c r="K1" s="124"/>
      <c r="L1" s="124"/>
      <c r="M1" s="124"/>
      <c r="N1" s="124"/>
      <c r="O1" s="155"/>
      <c r="P1" s="124"/>
      <c r="Q1" s="156" t="s">
        <v>8</v>
      </c>
      <c r="R1" s="94">
        <f>Grunddaten!C13</f>
        <v>0</v>
      </c>
      <c r="S1" s="157"/>
    </row>
    <row r="2" spans="1:19" ht="15" customHeight="1">
      <c r="A2" s="43"/>
      <c r="B2" s="41"/>
      <c r="C2" s="46"/>
      <c r="D2" s="41"/>
      <c r="E2" s="41"/>
      <c r="F2" s="41"/>
      <c r="G2" s="41"/>
      <c r="H2" s="41"/>
      <c r="I2" s="41"/>
      <c r="J2" s="41"/>
      <c r="K2" s="45"/>
      <c r="L2" s="46"/>
    </row>
    <row r="3" spans="1:19" ht="15" customHeight="1">
      <c r="A3" s="43" t="s">
        <v>169</v>
      </c>
      <c r="B3" s="41"/>
      <c r="C3" s="46"/>
      <c r="D3" s="41"/>
      <c r="E3" s="41"/>
      <c r="F3" s="41"/>
      <c r="G3" s="41"/>
      <c r="H3" s="41"/>
      <c r="I3" s="41"/>
      <c r="J3" s="41"/>
      <c r="K3" s="45"/>
      <c r="L3" s="46"/>
      <c r="S3" s="143" t="s">
        <v>16</v>
      </c>
    </row>
    <row r="4" spans="1:19" ht="15" customHeight="1" thickBot="1"/>
    <row r="5" spans="1:19" ht="15" customHeight="1">
      <c r="A5" s="158" t="s">
        <v>76</v>
      </c>
      <c r="B5" s="159"/>
      <c r="C5" s="160" t="s">
        <v>79</v>
      </c>
      <c r="D5" s="161"/>
      <c r="E5" s="159" t="s">
        <v>86</v>
      </c>
      <c r="F5" s="160"/>
      <c r="G5" s="363" t="s">
        <v>14</v>
      </c>
      <c r="H5" s="364"/>
      <c r="I5" s="363" t="s">
        <v>9</v>
      </c>
      <c r="J5" s="364"/>
      <c r="K5" s="363" t="s">
        <v>10</v>
      </c>
      <c r="L5" s="364"/>
      <c r="M5" s="363" t="s">
        <v>11</v>
      </c>
      <c r="N5" s="364"/>
      <c r="O5" s="363" t="s">
        <v>12</v>
      </c>
      <c r="P5" s="364"/>
      <c r="Q5" s="363" t="s">
        <v>13</v>
      </c>
      <c r="R5" s="364"/>
      <c r="S5" s="162" t="s">
        <v>87</v>
      </c>
    </row>
    <row r="6" spans="1:19" ht="15" customHeight="1">
      <c r="A6" s="163" t="s">
        <v>77</v>
      </c>
      <c r="B6" s="164" t="s">
        <v>78</v>
      </c>
      <c r="C6" s="165" t="s">
        <v>80</v>
      </c>
      <c r="D6" s="166" t="s">
        <v>82</v>
      </c>
      <c r="E6" s="164" t="s">
        <v>83</v>
      </c>
      <c r="F6" s="165" t="s">
        <v>85</v>
      </c>
      <c r="G6" s="361">
        <f>Grunddaten!C11+1</f>
        <v>1</v>
      </c>
      <c r="H6" s="362"/>
      <c r="I6" s="361">
        <f>G6+1</f>
        <v>2</v>
      </c>
      <c r="J6" s="362"/>
      <c r="K6" s="361">
        <f>I6+1</f>
        <v>3</v>
      </c>
      <c r="L6" s="362"/>
      <c r="M6" s="361">
        <f>K6+1</f>
        <v>4</v>
      </c>
      <c r="N6" s="362"/>
      <c r="O6" s="361">
        <f>M6+1</f>
        <v>5</v>
      </c>
      <c r="P6" s="362"/>
      <c r="Q6" s="361">
        <f>O6+1</f>
        <v>6</v>
      </c>
      <c r="R6" s="362"/>
      <c r="S6" s="167"/>
    </row>
    <row r="7" spans="1:19" ht="15" customHeight="1" thickBot="1">
      <c r="A7" s="89"/>
      <c r="B7" s="168"/>
      <c r="C7" s="169" t="s">
        <v>81</v>
      </c>
      <c r="D7" s="170"/>
      <c r="E7" s="168" t="s">
        <v>84</v>
      </c>
      <c r="F7" s="169"/>
      <c r="G7" s="170" t="s">
        <v>88</v>
      </c>
      <c r="H7" s="171" t="s">
        <v>89</v>
      </c>
      <c r="I7" s="127" t="s">
        <v>88</v>
      </c>
      <c r="J7" s="171" t="s">
        <v>89</v>
      </c>
      <c r="K7" s="170" t="s">
        <v>88</v>
      </c>
      <c r="L7" s="171" t="s">
        <v>89</v>
      </c>
      <c r="M7" s="127" t="s">
        <v>88</v>
      </c>
      <c r="N7" s="171" t="s">
        <v>89</v>
      </c>
      <c r="O7" s="170" t="s">
        <v>88</v>
      </c>
      <c r="P7" s="171" t="s">
        <v>89</v>
      </c>
      <c r="Q7" s="127" t="s">
        <v>88</v>
      </c>
      <c r="R7" s="171" t="s">
        <v>89</v>
      </c>
      <c r="S7" s="172" t="s">
        <v>170</v>
      </c>
    </row>
    <row r="8" spans="1:19" ht="15" customHeight="1">
      <c r="A8" s="177">
        <v>1</v>
      </c>
      <c r="B8" s="173"/>
      <c r="C8" s="179"/>
      <c r="D8" s="180"/>
      <c r="E8" s="72"/>
      <c r="F8" s="144"/>
      <c r="G8" s="180"/>
      <c r="H8" s="190"/>
      <c r="I8" s="180"/>
      <c r="J8" s="190"/>
      <c r="K8" s="180"/>
      <c r="L8" s="190"/>
      <c r="M8" s="180"/>
      <c r="N8" s="190"/>
      <c r="O8" s="180"/>
      <c r="P8" s="190"/>
      <c r="Q8" s="180"/>
      <c r="R8" s="190"/>
      <c r="S8" s="186"/>
    </row>
    <row r="9" spans="1:19" ht="15" customHeight="1">
      <c r="A9" s="145"/>
      <c r="B9" s="174"/>
      <c r="C9" s="146"/>
      <c r="D9" s="147"/>
      <c r="E9" s="181"/>
      <c r="F9" s="148" t="str">
        <f>IF(D8&gt;0,D8+E9," ")</f>
        <v xml:space="preserve"> </v>
      </c>
      <c r="G9" s="184"/>
      <c r="H9" s="148"/>
      <c r="I9" s="184"/>
      <c r="J9" s="148"/>
      <c r="K9" s="184"/>
      <c r="L9" s="148"/>
      <c r="M9" s="184"/>
      <c r="N9" s="148"/>
      <c r="O9" s="184"/>
      <c r="P9" s="148"/>
      <c r="Q9" s="184"/>
      <c r="R9" s="148"/>
      <c r="S9" s="187"/>
    </row>
    <row r="10" spans="1:19" ht="15" customHeight="1">
      <c r="A10" s="178">
        <v>2</v>
      </c>
      <c r="B10" s="175"/>
      <c r="C10" s="182"/>
      <c r="D10" s="183"/>
      <c r="E10" s="149"/>
      <c r="F10" s="150"/>
      <c r="G10" s="183"/>
      <c r="H10" s="191"/>
      <c r="I10" s="183"/>
      <c r="J10" s="191"/>
      <c r="K10" s="183"/>
      <c r="L10" s="191"/>
      <c r="M10" s="183"/>
      <c r="N10" s="191"/>
      <c r="O10" s="183"/>
      <c r="P10" s="191"/>
      <c r="Q10" s="183"/>
      <c r="R10" s="191"/>
      <c r="S10" s="188"/>
    </row>
    <row r="11" spans="1:19" ht="15" customHeight="1">
      <c r="A11" s="145"/>
      <c r="B11" s="174"/>
      <c r="C11" s="146"/>
      <c r="D11" s="147"/>
      <c r="E11" s="181"/>
      <c r="F11" s="148" t="str">
        <f>IF(D10&gt;0,D10+E11," ")</f>
        <v xml:space="preserve"> </v>
      </c>
      <c r="G11" s="184"/>
      <c r="H11" s="148"/>
      <c r="I11" s="184"/>
      <c r="J11" s="148"/>
      <c r="K11" s="184"/>
      <c r="L11" s="148"/>
      <c r="M11" s="184"/>
      <c r="N11" s="148"/>
      <c r="O11" s="184"/>
      <c r="P11" s="148"/>
      <c r="Q11" s="184"/>
      <c r="R11" s="148"/>
      <c r="S11" s="187"/>
    </row>
    <row r="12" spans="1:19" ht="15" customHeight="1">
      <c r="A12" s="178">
        <v>3</v>
      </c>
      <c r="B12" s="175"/>
      <c r="C12" s="182"/>
      <c r="D12" s="183"/>
      <c r="E12" s="149"/>
      <c r="F12" s="150"/>
      <c r="G12" s="183"/>
      <c r="H12" s="191"/>
      <c r="I12" s="183"/>
      <c r="J12" s="191"/>
      <c r="K12" s="183"/>
      <c r="L12" s="191"/>
      <c r="M12" s="183"/>
      <c r="N12" s="191"/>
      <c r="O12" s="183"/>
      <c r="P12" s="191"/>
      <c r="Q12" s="183"/>
      <c r="R12" s="191"/>
      <c r="S12" s="188"/>
    </row>
    <row r="13" spans="1:19" ht="15" customHeight="1">
      <c r="A13" s="145"/>
      <c r="B13" s="174"/>
      <c r="C13" s="146"/>
      <c r="D13" s="147"/>
      <c r="E13" s="181"/>
      <c r="F13" s="148" t="str">
        <f>IF(D12&gt;0,D12+E13," ")</f>
        <v xml:space="preserve"> </v>
      </c>
      <c r="G13" s="184"/>
      <c r="H13" s="148"/>
      <c r="I13" s="184"/>
      <c r="J13" s="148"/>
      <c r="K13" s="184"/>
      <c r="L13" s="148"/>
      <c r="M13" s="184"/>
      <c r="N13" s="148"/>
      <c r="O13" s="184"/>
      <c r="P13" s="148"/>
      <c r="Q13" s="184"/>
      <c r="R13" s="148"/>
      <c r="S13" s="187"/>
    </row>
    <row r="14" spans="1:19" ht="15" customHeight="1">
      <c r="A14" s="178">
        <v>4</v>
      </c>
      <c r="B14" s="175"/>
      <c r="C14" s="182"/>
      <c r="D14" s="183"/>
      <c r="E14" s="149"/>
      <c r="F14" s="150"/>
      <c r="G14" s="183"/>
      <c r="H14" s="191"/>
      <c r="I14" s="183"/>
      <c r="J14" s="191"/>
      <c r="K14" s="183"/>
      <c r="L14" s="191"/>
      <c r="M14" s="183"/>
      <c r="N14" s="191"/>
      <c r="O14" s="183"/>
      <c r="P14" s="191"/>
      <c r="Q14" s="183"/>
      <c r="R14" s="191"/>
      <c r="S14" s="188"/>
    </row>
    <row r="15" spans="1:19" ht="15" customHeight="1">
      <c r="A15" s="145"/>
      <c r="B15" s="174"/>
      <c r="C15" s="146"/>
      <c r="D15" s="147"/>
      <c r="E15" s="181"/>
      <c r="F15" s="148" t="str">
        <f>IF(D14&gt;0,D14+E15," ")</f>
        <v xml:space="preserve"> </v>
      </c>
      <c r="G15" s="184"/>
      <c r="H15" s="148"/>
      <c r="I15" s="184"/>
      <c r="J15" s="148"/>
      <c r="K15" s="184"/>
      <c r="L15" s="148"/>
      <c r="M15" s="184"/>
      <c r="N15" s="148"/>
      <c r="O15" s="184"/>
      <c r="P15" s="148"/>
      <c r="Q15" s="184"/>
      <c r="R15" s="148"/>
      <c r="S15" s="187"/>
    </row>
    <row r="16" spans="1:19" ht="15" customHeight="1">
      <c r="A16" s="178">
        <v>5</v>
      </c>
      <c r="B16" s="175"/>
      <c r="C16" s="182"/>
      <c r="D16" s="183"/>
      <c r="E16" s="149"/>
      <c r="F16" s="150"/>
      <c r="G16" s="183"/>
      <c r="H16" s="191"/>
      <c r="I16" s="183"/>
      <c r="J16" s="191"/>
      <c r="K16" s="183"/>
      <c r="L16" s="191"/>
      <c r="M16" s="183"/>
      <c r="N16" s="191"/>
      <c r="O16" s="183"/>
      <c r="P16" s="191"/>
      <c r="Q16" s="183"/>
      <c r="R16" s="191"/>
      <c r="S16" s="188"/>
    </row>
    <row r="17" spans="1:19" ht="15" customHeight="1">
      <c r="A17" s="145"/>
      <c r="B17" s="174"/>
      <c r="C17" s="146"/>
      <c r="D17" s="147"/>
      <c r="E17" s="181"/>
      <c r="F17" s="148" t="str">
        <f>IF(D16&gt;0,D16+E17," ")</f>
        <v xml:space="preserve"> </v>
      </c>
      <c r="G17" s="184"/>
      <c r="H17" s="148"/>
      <c r="I17" s="184"/>
      <c r="J17" s="148"/>
      <c r="K17" s="184"/>
      <c r="L17" s="148"/>
      <c r="M17" s="184"/>
      <c r="N17" s="148"/>
      <c r="O17" s="184"/>
      <c r="P17" s="148"/>
      <c r="Q17" s="184"/>
      <c r="R17" s="148"/>
      <c r="S17" s="187"/>
    </row>
    <row r="18" spans="1:19" ht="15" customHeight="1">
      <c r="A18" s="178">
        <v>6</v>
      </c>
      <c r="B18" s="175"/>
      <c r="C18" s="182"/>
      <c r="D18" s="183"/>
      <c r="E18" s="149"/>
      <c r="F18" s="150"/>
      <c r="G18" s="183"/>
      <c r="H18" s="191"/>
      <c r="I18" s="183"/>
      <c r="J18" s="191"/>
      <c r="K18" s="183"/>
      <c r="L18" s="191"/>
      <c r="M18" s="183"/>
      <c r="N18" s="191"/>
      <c r="O18" s="183"/>
      <c r="P18" s="191"/>
      <c r="Q18" s="183"/>
      <c r="R18" s="191"/>
      <c r="S18" s="188"/>
    </row>
    <row r="19" spans="1:19" ht="15" customHeight="1">
      <c r="A19" s="145"/>
      <c r="B19" s="174"/>
      <c r="C19" s="146"/>
      <c r="D19" s="147"/>
      <c r="E19" s="181"/>
      <c r="F19" s="148" t="str">
        <f>IF(D18&gt;0,D18+E19," ")</f>
        <v xml:space="preserve"> </v>
      </c>
      <c r="G19" s="184"/>
      <c r="H19" s="148"/>
      <c r="I19" s="184"/>
      <c r="J19" s="148"/>
      <c r="K19" s="184"/>
      <c r="L19" s="148"/>
      <c r="M19" s="184"/>
      <c r="N19" s="148"/>
      <c r="O19" s="184"/>
      <c r="P19" s="148"/>
      <c r="Q19" s="184"/>
      <c r="R19" s="148"/>
      <c r="S19" s="187"/>
    </row>
    <row r="20" spans="1:19" ht="15" customHeight="1">
      <c r="A20" s="178">
        <v>7</v>
      </c>
      <c r="B20" s="175"/>
      <c r="C20" s="182"/>
      <c r="D20" s="183"/>
      <c r="E20" s="149"/>
      <c r="F20" s="150"/>
      <c r="G20" s="183"/>
      <c r="H20" s="191"/>
      <c r="I20" s="183"/>
      <c r="J20" s="191"/>
      <c r="K20" s="183"/>
      <c r="L20" s="191"/>
      <c r="M20" s="183"/>
      <c r="N20" s="191"/>
      <c r="O20" s="183"/>
      <c r="P20" s="191"/>
      <c r="Q20" s="183"/>
      <c r="R20" s="191"/>
      <c r="S20" s="188"/>
    </row>
    <row r="21" spans="1:19" ht="15" customHeight="1">
      <c r="A21" s="145"/>
      <c r="B21" s="174"/>
      <c r="C21" s="146"/>
      <c r="D21" s="147"/>
      <c r="E21" s="181"/>
      <c r="F21" s="148" t="str">
        <f>IF(D20&gt;0,D20+E21," ")</f>
        <v xml:space="preserve"> </v>
      </c>
      <c r="G21" s="184"/>
      <c r="H21" s="148"/>
      <c r="I21" s="184"/>
      <c r="J21" s="148"/>
      <c r="K21" s="184"/>
      <c r="L21" s="148"/>
      <c r="M21" s="184"/>
      <c r="N21" s="148"/>
      <c r="O21" s="184"/>
      <c r="P21" s="148"/>
      <c r="Q21" s="184"/>
      <c r="R21" s="148"/>
      <c r="S21" s="187"/>
    </row>
    <row r="22" spans="1:19" ht="15" customHeight="1">
      <c r="A22" s="178">
        <v>8</v>
      </c>
      <c r="B22" s="175"/>
      <c r="C22" s="182"/>
      <c r="D22" s="183"/>
      <c r="E22" s="149"/>
      <c r="F22" s="150"/>
      <c r="G22" s="183"/>
      <c r="H22" s="191"/>
      <c r="I22" s="183"/>
      <c r="J22" s="191"/>
      <c r="K22" s="183"/>
      <c r="L22" s="191"/>
      <c r="M22" s="183"/>
      <c r="N22" s="191"/>
      <c r="O22" s="183"/>
      <c r="P22" s="191"/>
      <c r="Q22" s="183"/>
      <c r="R22" s="191"/>
      <c r="S22" s="188"/>
    </row>
    <row r="23" spans="1:19" ht="15" customHeight="1">
      <c r="A23" s="145"/>
      <c r="B23" s="174"/>
      <c r="C23" s="146"/>
      <c r="D23" s="147"/>
      <c r="E23" s="181"/>
      <c r="F23" s="148" t="str">
        <f>IF(D22&gt;0,D22+E23," ")</f>
        <v xml:space="preserve"> </v>
      </c>
      <c r="G23" s="184"/>
      <c r="H23" s="148"/>
      <c r="I23" s="184"/>
      <c r="J23" s="148"/>
      <c r="K23" s="184"/>
      <c r="L23" s="148"/>
      <c r="M23" s="184"/>
      <c r="N23" s="148"/>
      <c r="O23" s="184"/>
      <c r="P23" s="148"/>
      <c r="Q23" s="184"/>
      <c r="R23" s="148"/>
      <c r="S23" s="187"/>
    </row>
    <row r="24" spans="1:19" ht="15" customHeight="1">
      <c r="A24" s="178">
        <v>9</v>
      </c>
      <c r="B24" s="175"/>
      <c r="C24" s="182"/>
      <c r="D24" s="183"/>
      <c r="E24" s="149"/>
      <c r="F24" s="150"/>
      <c r="G24" s="183"/>
      <c r="H24" s="191"/>
      <c r="I24" s="183"/>
      <c r="J24" s="191"/>
      <c r="K24" s="183"/>
      <c r="L24" s="191"/>
      <c r="M24" s="183"/>
      <c r="N24" s="191"/>
      <c r="O24" s="183"/>
      <c r="P24" s="191"/>
      <c r="Q24" s="183"/>
      <c r="R24" s="191"/>
      <c r="S24" s="188"/>
    </row>
    <row r="25" spans="1:19" ht="15" customHeight="1">
      <c r="A25" s="145"/>
      <c r="B25" s="174"/>
      <c r="C25" s="146"/>
      <c r="D25" s="147"/>
      <c r="E25" s="181"/>
      <c r="F25" s="148" t="str">
        <f>IF(D24&gt;0,D24+E25," ")</f>
        <v xml:space="preserve"> </v>
      </c>
      <c r="G25" s="184"/>
      <c r="H25" s="148"/>
      <c r="I25" s="184"/>
      <c r="J25" s="148"/>
      <c r="K25" s="184"/>
      <c r="L25" s="148"/>
      <c r="M25" s="184"/>
      <c r="N25" s="148"/>
      <c r="O25" s="184"/>
      <c r="P25" s="148"/>
      <c r="Q25" s="184"/>
      <c r="R25" s="148"/>
      <c r="S25" s="187"/>
    </row>
    <row r="26" spans="1:19" ht="15" customHeight="1">
      <c r="A26" s="178">
        <v>10</v>
      </c>
      <c r="B26" s="175"/>
      <c r="C26" s="182"/>
      <c r="D26" s="183"/>
      <c r="E26" s="149"/>
      <c r="F26" s="150"/>
      <c r="G26" s="183"/>
      <c r="H26" s="191"/>
      <c r="I26" s="183"/>
      <c r="J26" s="191"/>
      <c r="K26" s="183"/>
      <c r="L26" s="191"/>
      <c r="M26" s="183"/>
      <c r="N26" s="191"/>
      <c r="O26" s="183"/>
      <c r="P26" s="191"/>
      <c r="Q26" s="183"/>
      <c r="R26" s="191"/>
      <c r="S26" s="188"/>
    </row>
    <row r="27" spans="1:19" ht="15" customHeight="1" thickBot="1">
      <c r="A27" s="151"/>
      <c r="B27" s="176"/>
      <c r="C27" s="152"/>
      <c r="D27" s="153"/>
      <c r="E27" s="132"/>
      <c r="F27" s="148" t="str">
        <f>IF(D26&gt;0,D26+E27," ")</f>
        <v xml:space="preserve"> </v>
      </c>
      <c r="G27" s="185"/>
      <c r="H27" s="154"/>
      <c r="I27" s="185"/>
      <c r="J27" s="154"/>
      <c r="K27" s="185"/>
      <c r="L27" s="154"/>
      <c r="M27" s="185"/>
      <c r="N27" s="154"/>
      <c r="O27" s="185"/>
      <c r="P27" s="154"/>
      <c r="Q27" s="185"/>
      <c r="R27" s="154"/>
      <c r="S27" s="189"/>
    </row>
    <row r="28" spans="1:19" ht="15" customHeight="1" thickBot="1">
      <c r="A28" s="267" t="s">
        <v>164</v>
      </c>
      <c r="B28" s="260"/>
      <c r="C28" s="260"/>
      <c r="D28" s="261">
        <f t="shared" ref="D28:S28" si="0">SUM(D8:D27)</f>
        <v>0</v>
      </c>
      <c r="E28" s="262">
        <f t="shared" si="0"/>
        <v>0</v>
      </c>
      <c r="F28" s="263">
        <f t="shared" si="0"/>
        <v>0</v>
      </c>
      <c r="G28" s="264">
        <f t="shared" si="0"/>
        <v>0</v>
      </c>
      <c r="H28" s="265">
        <f t="shared" si="0"/>
        <v>0</v>
      </c>
      <c r="I28" s="264">
        <f t="shared" si="0"/>
        <v>0</v>
      </c>
      <c r="J28" s="265">
        <f t="shared" si="0"/>
        <v>0</v>
      </c>
      <c r="K28" s="264">
        <f t="shared" si="0"/>
        <v>0</v>
      </c>
      <c r="L28" s="265">
        <f t="shared" si="0"/>
        <v>0</v>
      </c>
      <c r="M28" s="264">
        <f t="shared" si="0"/>
        <v>0</v>
      </c>
      <c r="N28" s="265">
        <f t="shared" si="0"/>
        <v>0</v>
      </c>
      <c r="O28" s="264">
        <f t="shared" si="0"/>
        <v>0</v>
      </c>
      <c r="P28" s="265">
        <f t="shared" si="0"/>
        <v>0</v>
      </c>
      <c r="Q28" s="264">
        <f t="shared" si="0"/>
        <v>0</v>
      </c>
      <c r="R28" s="265">
        <f t="shared" si="0"/>
        <v>0</v>
      </c>
      <c r="S28" s="266">
        <f t="shared" si="0"/>
        <v>0</v>
      </c>
    </row>
    <row r="30" spans="1:19" ht="15" customHeight="1">
      <c r="A30" s="42" t="s">
        <v>76</v>
      </c>
      <c r="B30" s="42" t="s">
        <v>90</v>
      </c>
    </row>
    <row r="31" spans="1:19" ht="15" customHeight="1">
      <c r="A31" s="42" t="s">
        <v>79</v>
      </c>
      <c r="B31" s="42" t="s">
        <v>91</v>
      </c>
    </row>
    <row r="32" spans="1:19" ht="15" customHeight="1">
      <c r="A32" s="42" t="s">
        <v>86</v>
      </c>
      <c r="B32" s="42" t="s">
        <v>92</v>
      </c>
    </row>
    <row r="33" spans="1:2" ht="15" customHeight="1">
      <c r="B33" s="42" t="s">
        <v>197</v>
      </c>
    </row>
    <row r="34" spans="1:2" ht="15" customHeight="1">
      <c r="A34" s="42" t="s">
        <v>93</v>
      </c>
      <c r="B34" s="42" t="s">
        <v>194</v>
      </c>
    </row>
    <row r="35" spans="1:2" ht="15" customHeight="1">
      <c r="A35" s="42" t="s">
        <v>251</v>
      </c>
    </row>
  </sheetData>
  <sheetProtection sheet="1" objects="1" scenarios="1"/>
  <mergeCells count="12">
    <mergeCell ref="M6:N6"/>
    <mergeCell ref="O6:P6"/>
    <mergeCell ref="Q6:R6"/>
    <mergeCell ref="O5:P5"/>
    <mergeCell ref="Q5:R5"/>
    <mergeCell ref="M5:N5"/>
    <mergeCell ref="G6:H6"/>
    <mergeCell ref="I6:J6"/>
    <mergeCell ref="G5:H5"/>
    <mergeCell ref="I5:J5"/>
    <mergeCell ref="K5:L5"/>
    <mergeCell ref="K6:L6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3" orientation="landscape" r:id="rId1"/>
  <headerFooter alignWithMargins="0">
    <oddHeader>&amp;L&amp;8Finanzplan Kirchgemeinde&amp;R&amp;8AGR/KPG</oddHeader>
    <oddFooter>&amp;L&amp;8Investitionen - Finanzierung&amp;R&amp;8V.2006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xSplit="6" ySplit="6" topLeftCell="G7" activePane="bottomRight" state="frozen"/>
      <selection pane="topRight" activeCell="H1" sqref="H1"/>
      <selection pane="bottomLeft" activeCell="A7" sqref="A7"/>
      <selection pane="bottomRight" activeCell="M34" sqref="M34"/>
    </sheetView>
  </sheetViews>
  <sheetFormatPr baseColWidth="10" defaultRowHeight="15" customHeight="1"/>
  <cols>
    <col min="1" max="1" width="3.7109375" style="42" customWidth="1"/>
    <col min="2" max="2" width="23.7109375" style="42" customWidth="1"/>
    <col min="3" max="3" width="4.7109375" style="42" customWidth="1"/>
    <col min="4" max="6" width="8.7109375" style="42" customWidth="1"/>
    <col min="7" max="13" width="12.7109375" style="42" customWidth="1"/>
    <col min="14" max="16384" width="11.42578125" style="42"/>
  </cols>
  <sheetData>
    <row r="1" spans="1:13" ht="18" customHeight="1" thickBot="1">
      <c r="A1" s="93" t="s">
        <v>0</v>
      </c>
      <c r="B1" s="124"/>
      <c r="C1" s="124"/>
      <c r="D1" s="94">
        <f>Grunddaten!A5</f>
        <v>0</v>
      </c>
      <c r="E1" s="95"/>
      <c r="F1" s="95"/>
      <c r="G1" s="95"/>
      <c r="H1" s="95"/>
      <c r="I1" s="124"/>
      <c r="J1" s="155"/>
      <c r="K1" s="156" t="s">
        <v>8</v>
      </c>
      <c r="L1" s="94">
        <f>Grunddaten!C13</f>
        <v>0</v>
      </c>
      <c r="M1" s="157"/>
    </row>
    <row r="2" spans="1:13" ht="15" customHeight="1">
      <c r="A2" s="43"/>
      <c r="B2" s="41"/>
      <c r="C2" s="46"/>
      <c r="D2" s="41"/>
      <c r="E2" s="41"/>
      <c r="F2" s="41"/>
      <c r="G2" s="41"/>
      <c r="H2" s="41"/>
      <c r="I2" s="45"/>
    </row>
    <row r="3" spans="1:13" ht="15" customHeight="1">
      <c r="A3" s="43" t="s">
        <v>171</v>
      </c>
      <c r="B3" s="41"/>
      <c r="C3" s="46"/>
      <c r="D3" s="41"/>
      <c r="E3" s="41"/>
      <c r="F3" s="41"/>
      <c r="G3" s="41"/>
      <c r="H3" s="41"/>
      <c r="I3" s="45"/>
      <c r="M3" s="143" t="s">
        <v>16</v>
      </c>
    </row>
    <row r="4" spans="1:13" ht="15" customHeight="1" thickBot="1"/>
    <row r="5" spans="1:13" ht="15" customHeight="1">
      <c r="A5" s="85" t="s">
        <v>77</v>
      </c>
      <c r="B5" s="87" t="s">
        <v>78</v>
      </c>
      <c r="C5" s="88" t="s">
        <v>80</v>
      </c>
      <c r="D5" s="214" t="s">
        <v>82</v>
      </c>
      <c r="E5" s="87" t="s">
        <v>83</v>
      </c>
      <c r="F5" s="88" t="s">
        <v>85</v>
      </c>
      <c r="G5" s="215" t="s">
        <v>14</v>
      </c>
      <c r="H5" s="86" t="s">
        <v>9</v>
      </c>
      <c r="I5" s="86" t="s">
        <v>10</v>
      </c>
      <c r="J5" s="86" t="s">
        <v>11</v>
      </c>
      <c r="K5" s="86" t="s">
        <v>12</v>
      </c>
      <c r="L5" s="86" t="s">
        <v>13</v>
      </c>
      <c r="M5" s="216" t="s">
        <v>87</v>
      </c>
    </row>
    <row r="6" spans="1:13" ht="15" customHeight="1" thickBot="1">
      <c r="A6" s="163"/>
      <c r="B6" s="164"/>
      <c r="C6" s="165" t="s">
        <v>81</v>
      </c>
      <c r="D6" s="166"/>
      <c r="E6" s="164" t="s">
        <v>84</v>
      </c>
      <c r="F6" s="165"/>
      <c r="G6" s="217">
        <f>Grunddaten!C11+1</f>
        <v>1</v>
      </c>
      <c r="H6" s="218">
        <f>G6+1</f>
        <v>2</v>
      </c>
      <c r="I6" s="218">
        <f>H6+1</f>
        <v>3</v>
      </c>
      <c r="J6" s="218">
        <f>I6+1</f>
        <v>4</v>
      </c>
      <c r="K6" s="218">
        <f>J6+1</f>
        <v>5</v>
      </c>
      <c r="L6" s="218">
        <f>K6+1</f>
        <v>6</v>
      </c>
      <c r="M6" s="219"/>
    </row>
    <row r="7" spans="1:13" ht="15" customHeight="1">
      <c r="A7" s="193">
        <f>'Investitionen - Finanzierung'!A8</f>
        <v>1</v>
      </c>
      <c r="B7" s="194" t="str">
        <f>IF('Investitionen - Finanzierung'!B8&gt;0,'Investitionen - Finanzierung'!B8," ")</f>
        <v xml:space="preserve"> </v>
      </c>
      <c r="C7" s="195" t="str">
        <f>IF('Investitionen - Finanzierung'!C8&gt;0,'Investitionen - Finanzierung'!C8," ")</f>
        <v xml:space="preserve"> </v>
      </c>
      <c r="D7" s="196" t="str">
        <f>IF('Investitionen - Finanzierung'!D8&gt;0,'Investitionen - Finanzierung'!D8," ")</f>
        <v xml:space="preserve"> </v>
      </c>
      <c r="E7" s="72"/>
      <c r="F7" s="144"/>
      <c r="G7" s="196"/>
      <c r="H7" s="72"/>
      <c r="I7" s="72"/>
      <c r="J7" s="72"/>
      <c r="K7" s="72"/>
      <c r="L7" s="72"/>
      <c r="M7" s="144"/>
    </row>
    <row r="8" spans="1:13" ht="15" customHeight="1">
      <c r="A8" s="197"/>
      <c r="B8" s="198" t="str">
        <f>IF('Investitionen - Finanzierung'!B9&gt;0,'Investitionen - Finanzierung'!B9," ")</f>
        <v xml:space="preserve"> </v>
      </c>
      <c r="C8" s="199"/>
      <c r="D8" s="200"/>
      <c r="E8" s="201" t="str">
        <f>IF('Investitionen - Finanzierung'!E9&lt;&gt;0,'Investitionen - Finanzierung'!E9," ")</f>
        <v xml:space="preserve"> </v>
      </c>
      <c r="F8" s="148" t="str">
        <f>'Investitionen - Finanzierung'!F9</f>
        <v xml:space="preserve"> </v>
      </c>
      <c r="G8" s="147" t="str">
        <f>IF('Investitionen - Finanzierung'!G8&lt;&gt;0,F8/D7*'Investitionen - Finanzierung'!G8," ")</f>
        <v xml:space="preserve"> </v>
      </c>
      <c r="H8" s="201" t="str">
        <f>IF('Investitionen - Finanzierung'!I8&lt;&gt;0,F8/D7*'Investitionen - Finanzierung'!I8," ")</f>
        <v xml:space="preserve"> </v>
      </c>
      <c r="I8" s="201" t="str">
        <f>IF('Investitionen - Finanzierung'!K8&lt;&gt;0,F8/D7*'Investitionen - Finanzierung'!K8," ")</f>
        <v xml:space="preserve"> </v>
      </c>
      <c r="J8" s="201" t="str">
        <f>IF('Investitionen - Finanzierung'!M8&lt;&gt;0,F8/D7*'Investitionen - Finanzierung'!M8," ")</f>
        <v xml:space="preserve"> </v>
      </c>
      <c r="K8" s="201" t="str">
        <f>IF('Investitionen - Finanzierung'!O8&lt;&gt;0,F8/D7*'Investitionen - Finanzierung'!O8," ")</f>
        <v xml:space="preserve"> </v>
      </c>
      <c r="L8" s="201" t="str">
        <f>IF('Investitionen - Finanzierung'!Q8&lt;&gt;0,F8/D7*'Investitionen - Finanzierung'!Q8," ")</f>
        <v xml:space="preserve"> </v>
      </c>
      <c r="M8" s="148" t="str">
        <f>IF('Investitionen - Finanzierung'!S8&lt;&gt;0,F8/D7*'Investitionen - Finanzierung'!S8," ")</f>
        <v xml:space="preserve"> </v>
      </c>
    </row>
    <row r="9" spans="1:13" ht="15" customHeight="1">
      <c r="A9" s="202">
        <f>'Investitionen - Finanzierung'!A10</f>
        <v>2</v>
      </c>
      <c r="B9" s="203" t="str">
        <f>IF('Investitionen - Finanzierung'!B10&gt;0,'Investitionen - Finanzierung'!B10," ")</f>
        <v xml:space="preserve"> </v>
      </c>
      <c r="C9" s="204" t="str">
        <f>IF('Investitionen - Finanzierung'!C10&gt;0,'Investitionen - Finanzierung'!C10," ")</f>
        <v xml:space="preserve"> </v>
      </c>
      <c r="D9" s="205" t="str">
        <f>IF('Investitionen - Finanzierung'!D10&gt;0,'Investitionen - Finanzierung'!D10," ")</f>
        <v xml:space="preserve"> </v>
      </c>
      <c r="E9" s="149"/>
      <c r="F9" s="150"/>
      <c r="G9" s="206"/>
      <c r="H9" s="149"/>
      <c r="I9" s="149"/>
      <c r="J9" s="149"/>
      <c r="K9" s="149"/>
      <c r="L9" s="149"/>
      <c r="M9" s="150"/>
    </row>
    <row r="10" spans="1:13" ht="15" customHeight="1">
      <c r="A10" s="197"/>
      <c r="B10" s="198" t="str">
        <f>IF('Investitionen - Finanzierung'!B11&gt;0,'Investitionen - Finanzierung'!B11," ")</f>
        <v xml:space="preserve"> </v>
      </c>
      <c r="C10" s="199"/>
      <c r="D10" s="147"/>
      <c r="E10" s="201" t="str">
        <f>IF('Investitionen - Finanzierung'!E11&lt;&gt;0,'Investitionen - Finanzierung'!E11," ")</f>
        <v xml:space="preserve"> </v>
      </c>
      <c r="F10" s="148" t="str">
        <f>'Investitionen - Finanzierung'!F11</f>
        <v xml:space="preserve"> </v>
      </c>
      <c r="G10" s="147" t="str">
        <f>IF('Investitionen - Finanzierung'!G10&lt;&gt;0,F10/D9*'Investitionen - Finanzierung'!G10," ")</f>
        <v xml:space="preserve"> </v>
      </c>
      <c r="H10" s="201" t="str">
        <f>IF('Investitionen - Finanzierung'!I10&lt;&gt;0,F10/D9*'Investitionen - Finanzierung'!I10," ")</f>
        <v xml:space="preserve"> </v>
      </c>
      <c r="I10" s="201" t="str">
        <f>IF('Investitionen - Finanzierung'!K10&lt;&gt;0,F10/D9*'Investitionen - Finanzierung'!K10," ")</f>
        <v xml:space="preserve"> </v>
      </c>
      <c r="J10" s="201" t="str">
        <f>IF('Investitionen - Finanzierung'!M10&lt;&gt;0,F10/D9*'Investitionen - Finanzierung'!M10," ")</f>
        <v xml:space="preserve"> </v>
      </c>
      <c r="K10" s="201" t="str">
        <f>IF('Investitionen - Finanzierung'!O10&lt;&gt;0,F10/D9*'Investitionen - Finanzierung'!O10," ")</f>
        <v xml:space="preserve"> </v>
      </c>
      <c r="L10" s="201" t="str">
        <f>IF('Investitionen - Finanzierung'!Q10&lt;&gt;0,F10/D9*'Investitionen - Finanzierung'!Q10," ")</f>
        <v xml:space="preserve"> </v>
      </c>
      <c r="M10" s="148" t="str">
        <f>IF('Investitionen - Finanzierung'!S10&lt;&gt;0,F10/D9*'Investitionen - Finanzierung'!S10," ")</f>
        <v xml:space="preserve"> </v>
      </c>
    </row>
    <row r="11" spans="1:13" ht="15" customHeight="1">
      <c r="A11" s="202">
        <f>'Investitionen - Finanzierung'!A12</f>
        <v>3</v>
      </c>
      <c r="B11" s="203" t="str">
        <f>IF('Investitionen - Finanzierung'!B12&gt;0,'Investitionen - Finanzierung'!B12," ")</f>
        <v xml:space="preserve"> </v>
      </c>
      <c r="C11" s="204" t="str">
        <f>IF('Investitionen - Finanzierung'!C12&gt;0,'Investitionen - Finanzierung'!C12," ")</f>
        <v xml:space="preserve"> </v>
      </c>
      <c r="D11" s="205" t="str">
        <f>IF('Investitionen - Finanzierung'!D12&gt;0,'Investitionen - Finanzierung'!D12," ")</f>
        <v xml:space="preserve"> </v>
      </c>
      <c r="E11" s="149"/>
      <c r="F11" s="150"/>
      <c r="G11" s="206"/>
      <c r="H11" s="149"/>
      <c r="I11" s="149"/>
      <c r="J11" s="149"/>
      <c r="K11" s="149"/>
      <c r="L11" s="149"/>
      <c r="M11" s="150"/>
    </row>
    <row r="12" spans="1:13" ht="15" customHeight="1">
      <c r="A12" s="197"/>
      <c r="B12" s="198" t="str">
        <f>IF('Investitionen - Finanzierung'!B13&gt;0,'Investitionen - Finanzierung'!B13," ")</f>
        <v xml:space="preserve"> </v>
      </c>
      <c r="C12" s="199"/>
      <c r="D12" s="147"/>
      <c r="E12" s="201" t="str">
        <f>IF('Investitionen - Finanzierung'!E13&lt;&gt;0,'Investitionen - Finanzierung'!E13," ")</f>
        <v xml:space="preserve"> </v>
      </c>
      <c r="F12" s="148" t="str">
        <f>'Investitionen - Finanzierung'!F13</f>
        <v xml:space="preserve"> </v>
      </c>
      <c r="G12" s="147" t="str">
        <f>IF('Investitionen - Finanzierung'!G12&lt;&gt;0,F12/D11*'Investitionen - Finanzierung'!G12," ")</f>
        <v xml:space="preserve"> </v>
      </c>
      <c r="H12" s="201" t="str">
        <f>IF('Investitionen - Finanzierung'!I12&lt;&gt;0,F12/D11*'Investitionen - Finanzierung'!I12," ")</f>
        <v xml:space="preserve"> </v>
      </c>
      <c r="I12" s="201" t="str">
        <f>IF('Investitionen - Finanzierung'!K12&lt;&gt;0,F12/D11*'Investitionen - Finanzierung'!K12," ")</f>
        <v xml:space="preserve"> </v>
      </c>
      <c r="J12" s="201" t="str">
        <f>IF('Investitionen - Finanzierung'!M12&lt;&gt;0,F12/D11*'Investitionen - Finanzierung'!M12," ")</f>
        <v xml:space="preserve"> </v>
      </c>
      <c r="K12" s="201" t="str">
        <f>IF('Investitionen - Finanzierung'!O12&lt;&gt;0,F12/D11*'Investitionen - Finanzierung'!O12," ")</f>
        <v xml:space="preserve"> </v>
      </c>
      <c r="L12" s="201" t="str">
        <f>IF('Investitionen - Finanzierung'!Q12&lt;&gt;0,F12/D11*'Investitionen - Finanzierung'!Q12," ")</f>
        <v xml:space="preserve"> </v>
      </c>
      <c r="M12" s="148" t="str">
        <f>IF('Investitionen - Finanzierung'!S12&lt;&gt;0,F12/D11*'Investitionen - Finanzierung'!S12," ")</f>
        <v xml:space="preserve"> </v>
      </c>
    </row>
    <row r="13" spans="1:13" ht="15" customHeight="1">
      <c r="A13" s="202">
        <f>'Investitionen - Finanzierung'!A14</f>
        <v>4</v>
      </c>
      <c r="B13" s="203" t="str">
        <f>IF('Investitionen - Finanzierung'!B14&gt;0,'Investitionen - Finanzierung'!B14," ")</f>
        <v xml:space="preserve"> </v>
      </c>
      <c r="C13" s="204" t="str">
        <f>IF('Investitionen - Finanzierung'!C14&gt;0,'Investitionen - Finanzierung'!C14," ")</f>
        <v xml:space="preserve"> </v>
      </c>
      <c r="D13" s="205" t="str">
        <f>IF('Investitionen - Finanzierung'!D14&gt;0,'Investitionen - Finanzierung'!D14," ")</f>
        <v xml:space="preserve"> </v>
      </c>
      <c r="E13" s="149"/>
      <c r="F13" s="150"/>
      <c r="G13" s="206"/>
      <c r="H13" s="149"/>
      <c r="I13" s="149"/>
      <c r="J13" s="149"/>
      <c r="K13" s="149"/>
      <c r="L13" s="149"/>
      <c r="M13" s="150"/>
    </row>
    <row r="14" spans="1:13" ht="15" customHeight="1">
      <c r="A14" s="197"/>
      <c r="B14" s="198" t="str">
        <f>IF('Investitionen - Finanzierung'!B15&gt;0,'Investitionen - Finanzierung'!B15," ")</f>
        <v xml:space="preserve"> </v>
      </c>
      <c r="C14" s="199"/>
      <c r="D14" s="147"/>
      <c r="E14" s="201" t="str">
        <f>IF('Investitionen - Finanzierung'!E15&lt;&gt;0,'Investitionen - Finanzierung'!E15," ")</f>
        <v xml:space="preserve"> </v>
      </c>
      <c r="F14" s="148" t="str">
        <f>'Investitionen - Finanzierung'!F15</f>
        <v xml:space="preserve"> </v>
      </c>
      <c r="G14" s="147" t="str">
        <f>IF('Investitionen - Finanzierung'!G14&lt;&gt;0,F14/D13*'Investitionen - Finanzierung'!G14," ")</f>
        <v xml:space="preserve"> </v>
      </c>
      <c r="H14" s="201" t="str">
        <f>IF('Investitionen - Finanzierung'!I14&lt;&gt;0,F14/D13*'Investitionen - Finanzierung'!I14," ")</f>
        <v xml:space="preserve"> </v>
      </c>
      <c r="I14" s="201" t="str">
        <f>IF('Investitionen - Finanzierung'!K14&lt;&gt;0,F14/D13*'Investitionen - Finanzierung'!K14," ")</f>
        <v xml:space="preserve"> </v>
      </c>
      <c r="J14" s="201" t="str">
        <f>IF('Investitionen - Finanzierung'!M14&lt;&gt;0,F14/D13*'Investitionen - Finanzierung'!M14," ")</f>
        <v xml:space="preserve"> </v>
      </c>
      <c r="K14" s="201" t="str">
        <f>IF('Investitionen - Finanzierung'!O14&lt;&gt;0,F14/D13*'Investitionen - Finanzierung'!O14," ")</f>
        <v xml:space="preserve"> </v>
      </c>
      <c r="L14" s="201" t="str">
        <f>IF('Investitionen - Finanzierung'!Q14&lt;&gt;0,F14/D13*'Investitionen - Finanzierung'!Q14," ")</f>
        <v xml:space="preserve"> </v>
      </c>
      <c r="M14" s="148" t="str">
        <f>IF('Investitionen - Finanzierung'!S14&lt;&gt;0,F14/D13*'Investitionen - Finanzierung'!S14," ")</f>
        <v xml:space="preserve"> </v>
      </c>
    </row>
    <row r="15" spans="1:13" ht="15" customHeight="1">
      <c r="A15" s="202">
        <f>'Investitionen - Finanzierung'!A24</f>
        <v>9</v>
      </c>
      <c r="B15" s="203" t="str">
        <f>IF('Investitionen - Finanzierung'!B24&gt;0,'Investitionen - Finanzierung'!B24," ")</f>
        <v xml:space="preserve"> </v>
      </c>
      <c r="C15" s="204" t="str">
        <f>IF('Investitionen - Finanzierung'!C24&gt;0,'Investitionen - Finanzierung'!C24," ")</f>
        <v xml:space="preserve"> </v>
      </c>
      <c r="D15" s="205" t="str">
        <f>IF('Investitionen - Finanzierung'!D24&gt;0,'Investitionen - Finanzierung'!D24," ")</f>
        <v xml:space="preserve"> </v>
      </c>
      <c r="E15" s="149"/>
      <c r="F15" s="150"/>
      <c r="G15" s="206"/>
      <c r="H15" s="149"/>
      <c r="I15" s="149"/>
      <c r="J15" s="149"/>
      <c r="K15" s="149"/>
      <c r="L15" s="149"/>
      <c r="M15" s="150"/>
    </row>
    <row r="16" spans="1:13" ht="15" customHeight="1">
      <c r="A16" s="197"/>
      <c r="B16" s="198" t="str">
        <f>IF('Investitionen - Finanzierung'!B25&gt;0,'Investitionen - Finanzierung'!B25," ")</f>
        <v xml:space="preserve"> </v>
      </c>
      <c r="C16" s="199"/>
      <c r="D16" s="147"/>
      <c r="E16" s="201" t="str">
        <f>IF('Investitionen - Finanzierung'!E25&lt;&gt;0,'Investitionen - Finanzierung'!E25," ")</f>
        <v xml:space="preserve"> </v>
      </c>
      <c r="F16" s="148" t="str">
        <f>'Investitionen - Finanzierung'!F25</f>
        <v xml:space="preserve"> </v>
      </c>
      <c r="G16" s="147" t="str">
        <f>IF('Investitionen - Finanzierung'!G24&lt;&gt;0,F16/D15*'Investitionen - Finanzierung'!G24," ")</f>
        <v xml:space="preserve"> </v>
      </c>
      <c r="H16" s="201" t="str">
        <f>IF('Investitionen - Finanzierung'!I24&lt;&gt;0,F16/D15*'Investitionen - Finanzierung'!I24," ")</f>
        <v xml:space="preserve"> </v>
      </c>
      <c r="I16" s="201" t="str">
        <f>IF('Investitionen - Finanzierung'!K24&lt;&gt;0,F16/D15*'Investitionen - Finanzierung'!K24," ")</f>
        <v xml:space="preserve"> </v>
      </c>
      <c r="J16" s="201" t="str">
        <f>IF('Investitionen - Finanzierung'!M24&lt;&gt;0,F16/D15*'Investitionen - Finanzierung'!M24," ")</f>
        <v xml:space="preserve"> </v>
      </c>
      <c r="K16" s="201" t="str">
        <f>IF('Investitionen - Finanzierung'!O24&lt;&gt;0,F16/D15*'Investitionen - Finanzierung'!O24," ")</f>
        <v xml:space="preserve"> </v>
      </c>
      <c r="L16" s="201" t="str">
        <f>IF('Investitionen - Finanzierung'!Q24&lt;&gt;0,F16/D15*'Investitionen - Finanzierung'!Q24," ")</f>
        <v xml:space="preserve"> </v>
      </c>
      <c r="M16" s="148" t="str">
        <f>IF('Investitionen - Finanzierung'!S24&lt;&gt;0,F16/D15*'Investitionen - Finanzierung'!S24," ")</f>
        <v xml:space="preserve"> </v>
      </c>
    </row>
    <row r="17" spans="1:13" ht="15" customHeight="1">
      <c r="A17" s="202">
        <f>'Investitionen - Finanzierung'!A26</f>
        <v>10</v>
      </c>
      <c r="B17" s="203" t="str">
        <f>IF('Investitionen - Finanzierung'!B26&gt;0,'Investitionen - Finanzierung'!B26," ")</f>
        <v xml:space="preserve"> </v>
      </c>
      <c r="C17" s="204" t="str">
        <f>IF('Investitionen - Finanzierung'!C26&gt;0,'Investitionen - Finanzierung'!C26," ")</f>
        <v xml:space="preserve"> </v>
      </c>
      <c r="D17" s="205" t="str">
        <f>IF('Investitionen - Finanzierung'!D26&gt;0,'Investitionen - Finanzierung'!D26," ")</f>
        <v xml:space="preserve"> </v>
      </c>
      <c r="E17" s="149"/>
      <c r="F17" s="150"/>
      <c r="G17" s="206"/>
      <c r="H17" s="149"/>
      <c r="I17" s="149"/>
      <c r="J17" s="149"/>
      <c r="K17" s="149"/>
      <c r="L17" s="149"/>
      <c r="M17" s="150"/>
    </row>
    <row r="18" spans="1:13" ht="15" customHeight="1" thickBot="1">
      <c r="A18" s="207"/>
      <c r="B18" s="198" t="str">
        <f>IF('Investitionen - Finanzierung'!B27&gt;0,'Investitionen - Finanzierung'!B27," ")</f>
        <v xml:space="preserve"> </v>
      </c>
      <c r="C18" s="152"/>
      <c r="D18" s="153"/>
      <c r="E18" s="201" t="str">
        <f>IF('Investitionen - Finanzierung'!E27&lt;&gt;0,'Investitionen - Finanzierung'!E27," ")</f>
        <v xml:space="preserve"> </v>
      </c>
      <c r="F18" s="154" t="str">
        <f>'Investitionen - Finanzierung'!F27</f>
        <v xml:space="preserve"> </v>
      </c>
      <c r="G18" s="147" t="str">
        <f>IF('Investitionen - Finanzierung'!G26&lt;&gt;0,F18/D17*'Investitionen - Finanzierung'!G26," ")</f>
        <v xml:space="preserve"> </v>
      </c>
      <c r="H18" s="201" t="str">
        <f>IF('Investitionen - Finanzierung'!I26&lt;&gt;0,F18/D17*'Investitionen - Finanzierung'!I26," ")</f>
        <v xml:space="preserve"> </v>
      </c>
      <c r="I18" s="201" t="str">
        <f>IF('Investitionen - Finanzierung'!K26&lt;&gt;0,F18/D17*'Investitionen - Finanzierung'!K26," ")</f>
        <v xml:space="preserve"> </v>
      </c>
      <c r="J18" s="201" t="str">
        <f>IF('Investitionen - Finanzierung'!M26&lt;&gt;0,F18/D17*'Investitionen - Finanzierung'!M26," ")</f>
        <v xml:space="preserve"> </v>
      </c>
      <c r="K18" s="201" t="str">
        <f>IF('Investitionen - Finanzierung'!O26&lt;&gt;0,F18/D17*'Investitionen - Finanzierung'!O26," ")</f>
        <v xml:space="preserve"> </v>
      </c>
      <c r="L18" s="201" t="str">
        <f>IF('Investitionen - Finanzierung'!Q26&lt;&gt;0,F18/D17*'Investitionen - Finanzierung'!Q26," ")</f>
        <v xml:space="preserve"> </v>
      </c>
      <c r="M18" s="148" t="str">
        <f>IF('Investitionen - Finanzierung'!S26&lt;&gt;0,F18/D17*'Investitionen - Finanzierung'!S26," ")</f>
        <v xml:space="preserve"> </v>
      </c>
    </row>
    <row r="19" spans="1:13" s="315" customFormat="1" ht="15" customHeight="1" thickBot="1">
      <c r="A19" s="307" t="s">
        <v>28</v>
      </c>
      <c r="B19" s="308"/>
      <c r="C19" s="308"/>
      <c r="D19" s="310">
        <f t="shared" ref="D19:M19" si="0">SUM(D7:D18)</f>
        <v>0</v>
      </c>
      <c r="E19" s="311">
        <f t="shared" si="0"/>
        <v>0</v>
      </c>
      <c r="F19" s="312">
        <f t="shared" si="0"/>
        <v>0</v>
      </c>
      <c r="G19" s="313">
        <f t="shared" si="0"/>
        <v>0</v>
      </c>
      <c r="H19" s="311">
        <f t="shared" si="0"/>
        <v>0</v>
      </c>
      <c r="I19" s="311">
        <f t="shared" si="0"/>
        <v>0</v>
      </c>
      <c r="J19" s="311">
        <f t="shared" si="0"/>
        <v>0</v>
      </c>
      <c r="K19" s="311">
        <f t="shared" si="0"/>
        <v>0</v>
      </c>
      <c r="L19" s="311">
        <f t="shared" si="0"/>
        <v>0</v>
      </c>
      <c r="M19" s="314">
        <f t="shared" si="0"/>
        <v>0</v>
      </c>
    </row>
    <row r="20" spans="1:13" ht="15" customHeight="1">
      <c r="A20" s="208" t="s">
        <v>266</v>
      </c>
      <c r="B20" s="209"/>
      <c r="C20" s="209"/>
      <c r="D20" s="209"/>
      <c r="E20" s="209"/>
      <c r="F20" s="210"/>
      <c r="G20" s="355"/>
      <c r="H20" s="302">
        <f t="shared" ref="H20:M20" si="1">G35</f>
        <v>0</v>
      </c>
      <c r="I20" s="302">
        <f t="shared" si="1"/>
        <v>0</v>
      </c>
      <c r="J20" s="302">
        <f t="shared" si="1"/>
        <v>0</v>
      </c>
      <c r="K20" s="302">
        <f t="shared" si="1"/>
        <v>0</v>
      </c>
      <c r="L20" s="302">
        <f t="shared" si="1"/>
        <v>0</v>
      </c>
      <c r="M20" s="303">
        <f t="shared" si="1"/>
        <v>0</v>
      </c>
    </row>
    <row r="21" spans="1:13" ht="15" customHeight="1" thickBot="1">
      <c r="A21" s="211" t="s">
        <v>267</v>
      </c>
      <c r="B21" s="41"/>
      <c r="C21" s="41"/>
      <c r="D21" s="41"/>
      <c r="E21" s="41"/>
      <c r="F21" s="212"/>
      <c r="G21" s="304">
        <f>SUM(G19:G20)</f>
        <v>0</v>
      </c>
      <c r="H21" s="305">
        <f t="shared" ref="H21:M21" si="2">SUM(H19:H20)</f>
        <v>0</v>
      </c>
      <c r="I21" s="305">
        <f t="shared" si="2"/>
        <v>0</v>
      </c>
      <c r="J21" s="305">
        <f t="shared" si="2"/>
        <v>0</v>
      </c>
      <c r="K21" s="305">
        <f t="shared" si="2"/>
        <v>0</v>
      </c>
      <c r="L21" s="305">
        <f t="shared" si="2"/>
        <v>0</v>
      </c>
      <c r="M21" s="306">
        <f t="shared" si="2"/>
        <v>0</v>
      </c>
    </row>
    <row r="22" spans="1:13" ht="15" customHeight="1" thickBot="1">
      <c r="A22" s="316" t="s">
        <v>252</v>
      </c>
      <c r="B22" s="317"/>
      <c r="C22" s="317"/>
      <c r="D22" s="317"/>
      <c r="E22" s="317"/>
      <c r="F22" s="318"/>
      <c r="G22" s="319">
        <f t="shared" ref="G22:M22" si="3">G20*6%</f>
        <v>0</v>
      </c>
      <c r="H22" s="320">
        <f t="shared" si="3"/>
        <v>0</v>
      </c>
      <c r="I22" s="320">
        <f t="shared" si="3"/>
        <v>0</v>
      </c>
      <c r="J22" s="320">
        <f t="shared" si="3"/>
        <v>0</v>
      </c>
      <c r="K22" s="320">
        <f t="shared" si="3"/>
        <v>0</v>
      </c>
      <c r="L22" s="320">
        <f t="shared" si="3"/>
        <v>0</v>
      </c>
      <c r="M22" s="321">
        <f t="shared" si="3"/>
        <v>0</v>
      </c>
    </row>
    <row r="23" spans="1:13" ht="15" customHeight="1" thickBot="1">
      <c r="A23" s="322" t="s">
        <v>253</v>
      </c>
      <c r="B23" s="323"/>
      <c r="C23" s="323"/>
      <c r="D23" s="323"/>
      <c r="E23" s="323"/>
      <c r="F23" s="324"/>
      <c r="G23" s="325"/>
      <c r="H23" s="326"/>
      <c r="I23" s="326"/>
      <c r="J23" s="326"/>
      <c r="K23" s="326"/>
      <c r="L23" s="326"/>
      <c r="M23" s="327"/>
    </row>
    <row r="24" spans="1:13" s="256" customFormat="1" ht="15" customHeight="1" thickBot="1">
      <c r="A24" s="333" t="s">
        <v>270</v>
      </c>
      <c r="B24" s="334"/>
      <c r="C24" s="334"/>
      <c r="D24" s="334"/>
      <c r="E24" s="334"/>
      <c r="F24" s="335"/>
      <c r="G24" s="336">
        <f>G21-G22-G23</f>
        <v>0</v>
      </c>
      <c r="H24" s="336">
        <f t="shared" ref="H24:M24" si="4">H21-H22-H23</f>
        <v>0</v>
      </c>
      <c r="I24" s="336">
        <f t="shared" si="4"/>
        <v>0</v>
      </c>
      <c r="J24" s="336">
        <f t="shared" si="4"/>
        <v>0</v>
      </c>
      <c r="K24" s="336">
        <f t="shared" si="4"/>
        <v>0</v>
      </c>
      <c r="L24" s="336">
        <f t="shared" si="4"/>
        <v>0</v>
      </c>
      <c r="M24" s="336">
        <f t="shared" si="4"/>
        <v>0</v>
      </c>
    </row>
    <row r="25" spans="1:13" ht="15" customHeight="1" thickBot="1">
      <c r="A25" s="322" t="s">
        <v>268</v>
      </c>
      <c r="B25" s="323"/>
      <c r="C25" s="323"/>
      <c r="D25" s="323"/>
      <c r="E25" s="323"/>
      <c r="F25" s="324"/>
      <c r="G25" s="346"/>
      <c r="H25" s="329">
        <f t="shared" ref="H25:M25" si="5">G29</f>
        <v>0</v>
      </c>
      <c r="I25" s="329">
        <f t="shared" si="5"/>
        <v>0</v>
      </c>
      <c r="J25" s="329">
        <f t="shared" si="5"/>
        <v>0</v>
      </c>
      <c r="K25" s="329">
        <f t="shared" si="5"/>
        <v>0</v>
      </c>
      <c r="L25" s="329">
        <f t="shared" si="5"/>
        <v>0</v>
      </c>
      <c r="M25" s="330">
        <f t="shared" si="5"/>
        <v>0</v>
      </c>
    </row>
    <row r="26" spans="1:13" ht="15" customHeight="1" thickBot="1">
      <c r="A26" s="322" t="s">
        <v>54</v>
      </c>
      <c r="B26" s="323"/>
      <c r="C26" s="323"/>
      <c r="D26" s="323"/>
      <c r="E26" s="323"/>
      <c r="F26" s="324"/>
      <c r="G26" s="346"/>
      <c r="H26" s="347"/>
      <c r="I26" s="347"/>
      <c r="J26" s="347"/>
      <c r="K26" s="347"/>
      <c r="L26" s="347">
        <v>0</v>
      </c>
      <c r="M26" s="348">
        <v>0</v>
      </c>
    </row>
    <row r="27" spans="1:13" ht="15" customHeight="1" thickBot="1">
      <c r="A27" s="322" t="s">
        <v>269</v>
      </c>
      <c r="B27" s="323"/>
      <c r="C27" s="323"/>
      <c r="D27" s="323"/>
      <c r="E27" s="323"/>
      <c r="F27" s="324"/>
      <c r="G27" s="328">
        <f>SUM(G25:G26)</f>
        <v>0</v>
      </c>
      <c r="H27" s="329">
        <f t="shared" ref="H27:M27" si="6">H25+H26</f>
        <v>0</v>
      </c>
      <c r="I27" s="329">
        <f t="shared" si="6"/>
        <v>0</v>
      </c>
      <c r="J27" s="329">
        <f t="shared" si="6"/>
        <v>0</v>
      </c>
      <c r="K27" s="329">
        <f t="shared" si="6"/>
        <v>0</v>
      </c>
      <c r="L27" s="329">
        <f t="shared" si="6"/>
        <v>0</v>
      </c>
      <c r="M27" s="330">
        <f t="shared" si="6"/>
        <v>0</v>
      </c>
    </row>
    <row r="28" spans="1:13" ht="15" customHeight="1" thickBot="1">
      <c r="A28" s="322" t="s">
        <v>271</v>
      </c>
      <c r="B28" s="323"/>
      <c r="C28" s="323"/>
      <c r="D28" s="323"/>
      <c r="E28" s="323"/>
      <c r="F28" s="324"/>
      <c r="G28" s="346"/>
      <c r="H28" s="347"/>
      <c r="I28" s="347"/>
      <c r="J28" s="347"/>
      <c r="K28" s="347"/>
      <c r="L28" s="347"/>
      <c r="M28" s="348"/>
    </row>
    <row r="29" spans="1:13" s="256" customFormat="1" ht="15" customHeight="1" thickBot="1">
      <c r="A29" s="333" t="s">
        <v>272</v>
      </c>
      <c r="B29" s="334"/>
      <c r="C29" s="334"/>
      <c r="D29" s="334"/>
      <c r="E29" s="334"/>
      <c r="F29" s="335"/>
      <c r="G29" s="337">
        <f t="shared" ref="G29:M29" si="7">G27-G28</f>
        <v>0</v>
      </c>
      <c r="H29" s="338">
        <f t="shared" si="7"/>
        <v>0</v>
      </c>
      <c r="I29" s="338">
        <f t="shared" si="7"/>
        <v>0</v>
      </c>
      <c r="J29" s="338">
        <f t="shared" si="7"/>
        <v>0</v>
      </c>
      <c r="K29" s="338">
        <f t="shared" si="7"/>
        <v>0</v>
      </c>
      <c r="L29" s="338">
        <f t="shared" si="7"/>
        <v>0</v>
      </c>
      <c r="M29" s="339">
        <f t="shared" si="7"/>
        <v>0</v>
      </c>
    </row>
    <row r="30" spans="1:13" ht="15" customHeight="1" thickBot="1">
      <c r="A30" s="322" t="s">
        <v>273</v>
      </c>
      <c r="B30" s="323"/>
      <c r="C30" s="323"/>
      <c r="D30" s="323"/>
      <c r="E30" s="323"/>
      <c r="F30" s="324"/>
      <c r="G30" s="346"/>
      <c r="H30" s="329">
        <f t="shared" ref="H30:M30" si="8">G34</f>
        <v>0</v>
      </c>
      <c r="I30" s="329">
        <f t="shared" si="8"/>
        <v>0</v>
      </c>
      <c r="J30" s="329">
        <f t="shared" si="8"/>
        <v>0</v>
      </c>
      <c r="K30" s="329">
        <f t="shared" si="8"/>
        <v>0</v>
      </c>
      <c r="L30" s="329">
        <f t="shared" si="8"/>
        <v>0</v>
      </c>
      <c r="M30" s="330">
        <f t="shared" si="8"/>
        <v>0</v>
      </c>
    </row>
    <row r="31" spans="1:13" ht="15" customHeight="1" thickBot="1">
      <c r="A31" s="322" t="s">
        <v>54</v>
      </c>
      <c r="B31" s="323"/>
      <c r="C31" s="323"/>
      <c r="D31" s="323"/>
      <c r="E31" s="323"/>
      <c r="F31" s="324"/>
      <c r="G31" s="346"/>
      <c r="H31" s="347"/>
      <c r="I31" s="347"/>
      <c r="J31" s="347"/>
      <c r="K31" s="347"/>
      <c r="L31" s="347"/>
      <c r="M31" s="348">
        <v>0</v>
      </c>
    </row>
    <row r="32" spans="1:13" ht="15" customHeight="1" thickBot="1">
      <c r="A32" s="322" t="s">
        <v>274</v>
      </c>
      <c r="B32" s="323"/>
      <c r="C32" s="323"/>
      <c r="D32" s="323"/>
      <c r="E32" s="323"/>
      <c r="F32" s="324"/>
      <c r="G32" s="328">
        <f>SUM(G30:G31)</f>
        <v>0</v>
      </c>
      <c r="H32" s="329">
        <f>H30+H31</f>
        <v>0</v>
      </c>
      <c r="I32" s="329">
        <f>I30+I31</f>
        <v>0</v>
      </c>
      <c r="J32" s="329">
        <f>J30+J31</f>
        <v>0</v>
      </c>
      <c r="K32" s="329">
        <f>K30+K31</f>
        <v>0</v>
      </c>
      <c r="L32" s="329">
        <f t="shared" ref="L32:M32" si="9">L30+L31</f>
        <v>0</v>
      </c>
      <c r="M32" s="329">
        <f t="shared" si="9"/>
        <v>0</v>
      </c>
    </row>
    <row r="33" spans="1:13" ht="15" customHeight="1" thickBot="1">
      <c r="A33" s="322" t="s">
        <v>276</v>
      </c>
      <c r="B33" s="323"/>
      <c r="C33" s="323"/>
      <c r="D33" s="323"/>
      <c r="E33" s="323"/>
      <c r="F33" s="324"/>
      <c r="G33" s="346"/>
      <c r="H33" s="347"/>
      <c r="I33" s="347"/>
      <c r="J33" s="347"/>
      <c r="K33" s="347"/>
      <c r="L33" s="347"/>
      <c r="M33" s="348"/>
    </row>
    <row r="34" spans="1:13" s="256" customFormat="1" ht="15" customHeight="1" thickBot="1">
      <c r="A34" s="309" t="s">
        <v>275</v>
      </c>
      <c r="B34" s="334"/>
      <c r="C34" s="334"/>
      <c r="D34" s="334"/>
      <c r="E34" s="334"/>
      <c r="F34" s="335"/>
      <c r="G34" s="337">
        <f t="shared" ref="G34:M34" si="10">G32-G33</f>
        <v>0</v>
      </c>
      <c r="H34" s="338">
        <f t="shared" si="10"/>
        <v>0</v>
      </c>
      <c r="I34" s="338">
        <f t="shared" si="10"/>
        <v>0</v>
      </c>
      <c r="J34" s="338">
        <f t="shared" si="10"/>
        <v>0</v>
      </c>
      <c r="K34" s="338">
        <f t="shared" si="10"/>
        <v>0</v>
      </c>
      <c r="L34" s="338">
        <f t="shared" si="10"/>
        <v>0</v>
      </c>
      <c r="M34" s="338">
        <f t="shared" si="10"/>
        <v>0</v>
      </c>
    </row>
    <row r="35" spans="1:13" s="256" customFormat="1" ht="15" customHeight="1">
      <c r="A35" s="331" t="s">
        <v>94</v>
      </c>
      <c r="B35" s="340"/>
      <c r="C35" s="340"/>
      <c r="D35" s="340"/>
      <c r="E35" s="340"/>
      <c r="F35" s="341"/>
      <c r="G35" s="342">
        <f>G24+G29+G34</f>
        <v>0</v>
      </c>
      <c r="H35" s="342">
        <f t="shared" ref="H35:M35" si="11">H24+H29+H34</f>
        <v>0</v>
      </c>
      <c r="I35" s="342">
        <f t="shared" si="11"/>
        <v>0</v>
      </c>
      <c r="J35" s="342">
        <f t="shared" si="11"/>
        <v>0</v>
      </c>
      <c r="K35" s="342">
        <f t="shared" si="11"/>
        <v>0</v>
      </c>
      <c r="L35" s="342">
        <f t="shared" si="11"/>
        <v>0</v>
      </c>
      <c r="M35" s="342">
        <f t="shared" si="11"/>
        <v>0</v>
      </c>
    </row>
    <row r="36" spans="1:13" s="256" customFormat="1" ht="15" customHeight="1" thickBot="1">
      <c r="A36" s="332" t="s">
        <v>95</v>
      </c>
      <c r="B36" s="343"/>
      <c r="C36" s="343"/>
      <c r="D36" s="343"/>
      <c r="E36" s="343"/>
      <c r="F36" s="344"/>
      <c r="G36" s="345">
        <f>G35-(G20+G25+G30)</f>
        <v>0</v>
      </c>
      <c r="H36" s="345">
        <f>H35-G35</f>
        <v>0</v>
      </c>
      <c r="I36" s="345">
        <f t="shared" ref="I36:M36" si="12">I35-H35</f>
        <v>0</v>
      </c>
      <c r="J36" s="345">
        <f t="shared" si="12"/>
        <v>0</v>
      </c>
      <c r="K36" s="345">
        <f t="shared" si="12"/>
        <v>0</v>
      </c>
      <c r="L36" s="345">
        <f t="shared" si="12"/>
        <v>0</v>
      </c>
      <c r="M36" s="345">
        <f t="shared" si="12"/>
        <v>0</v>
      </c>
    </row>
    <row r="37" spans="1:13" s="192" customFormat="1" ht="11.25"/>
    <row r="38" spans="1:13" ht="15" customHeight="1">
      <c r="A38" s="290" t="s">
        <v>198</v>
      </c>
    </row>
  </sheetData>
  <sheetProtection sheet="1" objects="1" scenarios="1"/>
  <phoneticPr fontId="0" type="noConversion"/>
  <printOptions horizontalCentered="1"/>
  <pageMargins left="0.39370078740157483" right="0.39370078740157483" top="0.78740157480314965" bottom="0.47244094488188981" header="0.39370078740157483" footer="0.39370078740157483"/>
  <pageSetup paperSize="9" scale="96" orientation="landscape" r:id="rId1"/>
  <headerFooter alignWithMargins="0">
    <oddHeader>&amp;L&amp;8Finanzplan Kirchgemeinde&amp;R&amp;8AGR/KPG</oddHeader>
    <oddFooter>&amp;L&amp;8Investitionen - Abschreibungen&amp;R&amp;8V.2006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O8" sqref="O8"/>
    </sheetView>
  </sheetViews>
  <sheetFormatPr baseColWidth="10" defaultRowHeight="15" customHeight="1"/>
  <cols>
    <col min="1" max="1" width="3.7109375" style="42" customWidth="1"/>
    <col min="2" max="2" width="30.7109375" style="42" customWidth="1"/>
    <col min="3" max="3" width="13.7109375" style="42" customWidth="1"/>
    <col min="4" max="4" width="9.7109375" style="42" customWidth="1"/>
    <col min="5" max="5" width="4.7109375" style="42" customWidth="1"/>
    <col min="6" max="6" width="9.7109375" style="42" customWidth="1"/>
    <col min="7" max="7" width="4.7109375" style="42" customWidth="1"/>
    <col min="8" max="8" width="9.7109375" style="42" customWidth="1"/>
    <col min="9" max="9" width="4.7109375" style="42" customWidth="1"/>
    <col min="10" max="10" width="9.7109375" style="42" customWidth="1"/>
    <col min="11" max="11" width="4.7109375" style="42" customWidth="1"/>
    <col min="12" max="12" width="9.7109375" style="42" customWidth="1"/>
    <col min="13" max="13" width="4.7109375" style="42" customWidth="1"/>
    <col min="14" max="14" width="9.7109375" style="42" customWidth="1"/>
    <col min="15" max="15" width="4.7109375" style="42" customWidth="1"/>
    <col min="16" max="16" width="13.7109375" style="42" customWidth="1"/>
    <col min="17" max="16384" width="11.42578125" style="42"/>
  </cols>
  <sheetData>
    <row r="1" spans="1:16" ht="18" customHeight="1" thickBot="1">
      <c r="A1" s="93" t="s">
        <v>0</v>
      </c>
      <c r="B1" s="124"/>
      <c r="C1" s="94">
        <f>Grunddaten!A5</f>
        <v>0</v>
      </c>
      <c r="D1" s="95"/>
      <c r="E1" s="95"/>
      <c r="F1" s="95"/>
      <c r="G1" s="95"/>
      <c r="H1" s="124"/>
      <c r="I1" s="124"/>
      <c r="J1" s="124"/>
      <c r="K1" s="124"/>
      <c r="L1" s="155"/>
      <c r="M1" s="124"/>
      <c r="N1" s="156" t="s">
        <v>8</v>
      </c>
      <c r="O1" s="94">
        <f>Grunddaten!C13</f>
        <v>0</v>
      </c>
      <c r="P1" s="157"/>
    </row>
    <row r="2" spans="1:16" ht="15" customHeight="1">
      <c r="A2" s="43"/>
      <c r="B2" s="41"/>
      <c r="C2" s="41"/>
      <c r="D2" s="41"/>
      <c r="E2" s="41"/>
      <c r="F2" s="41"/>
      <c r="G2" s="41"/>
      <c r="H2" s="45"/>
      <c r="I2" s="46"/>
    </row>
    <row r="3" spans="1:16" ht="15" customHeight="1">
      <c r="A3" s="43" t="s">
        <v>193</v>
      </c>
      <c r="B3" s="41"/>
      <c r="C3" s="41"/>
      <c r="D3" s="41"/>
      <c r="E3" s="41"/>
      <c r="F3" s="41"/>
      <c r="G3" s="41"/>
      <c r="H3" s="45"/>
      <c r="I3" s="46"/>
      <c r="P3" s="143" t="s">
        <v>16</v>
      </c>
    </row>
    <row r="4" spans="1:16" ht="15" customHeight="1" thickBot="1"/>
    <row r="5" spans="1:16" ht="15" customHeight="1">
      <c r="A5" s="158" t="s">
        <v>76</v>
      </c>
      <c r="B5" s="159"/>
      <c r="C5" s="160"/>
      <c r="D5" s="363" t="s">
        <v>14</v>
      </c>
      <c r="E5" s="364"/>
      <c r="F5" s="363" t="s">
        <v>9</v>
      </c>
      <c r="G5" s="364"/>
      <c r="H5" s="363" t="s">
        <v>10</v>
      </c>
      <c r="I5" s="364"/>
      <c r="J5" s="363" t="s">
        <v>11</v>
      </c>
      <c r="K5" s="364"/>
      <c r="L5" s="363" t="s">
        <v>12</v>
      </c>
      <c r="M5" s="364"/>
      <c r="N5" s="363" t="s">
        <v>13</v>
      </c>
      <c r="O5" s="364"/>
      <c r="P5" s="162" t="s">
        <v>87</v>
      </c>
    </row>
    <row r="6" spans="1:16" ht="15" customHeight="1">
      <c r="A6" s="163" t="s">
        <v>77</v>
      </c>
      <c r="B6" s="164" t="s">
        <v>96</v>
      </c>
      <c r="C6" s="165" t="s">
        <v>28</v>
      </c>
      <c r="D6" s="361">
        <f>Grunddaten!C11+1</f>
        <v>1</v>
      </c>
      <c r="E6" s="362"/>
      <c r="F6" s="361">
        <f>D6+1</f>
        <v>2</v>
      </c>
      <c r="G6" s="362"/>
      <c r="H6" s="361">
        <f>F6+1</f>
        <v>3</v>
      </c>
      <c r="I6" s="362"/>
      <c r="J6" s="361">
        <f>H6+1</f>
        <v>4</v>
      </c>
      <c r="K6" s="362"/>
      <c r="L6" s="361">
        <f>J6+1</f>
        <v>5</v>
      </c>
      <c r="M6" s="362"/>
      <c r="N6" s="361">
        <f>L6+1</f>
        <v>6</v>
      </c>
      <c r="O6" s="362"/>
      <c r="P6" s="222"/>
    </row>
    <row r="7" spans="1:16" ht="15" customHeight="1" thickBot="1">
      <c r="A7" s="89"/>
      <c r="B7" s="168"/>
      <c r="C7" s="169"/>
      <c r="D7" s="170" t="s">
        <v>97</v>
      </c>
      <c r="E7" s="171" t="s">
        <v>89</v>
      </c>
      <c r="F7" s="127" t="s">
        <v>97</v>
      </c>
      <c r="G7" s="171" t="s">
        <v>89</v>
      </c>
      <c r="H7" s="170" t="s">
        <v>97</v>
      </c>
      <c r="I7" s="171" t="s">
        <v>89</v>
      </c>
      <c r="J7" s="127" t="s">
        <v>97</v>
      </c>
      <c r="K7" s="171" t="s">
        <v>89</v>
      </c>
      <c r="L7" s="170" t="s">
        <v>97</v>
      </c>
      <c r="M7" s="171" t="s">
        <v>89</v>
      </c>
      <c r="N7" s="127" t="s">
        <v>97</v>
      </c>
      <c r="O7" s="171" t="s">
        <v>89</v>
      </c>
      <c r="P7" s="172" t="s">
        <v>96</v>
      </c>
    </row>
    <row r="8" spans="1:16" ht="15" customHeight="1">
      <c r="A8" s="177">
        <v>1</v>
      </c>
      <c r="B8" s="173"/>
      <c r="C8" s="190"/>
      <c r="D8" s="180"/>
      <c r="E8" s="190"/>
      <c r="F8" s="180"/>
      <c r="G8" s="190"/>
      <c r="H8" s="180"/>
      <c r="I8" s="190"/>
      <c r="J8" s="180"/>
      <c r="K8" s="190"/>
      <c r="L8" s="180"/>
      <c r="M8" s="190"/>
      <c r="N8" s="180"/>
      <c r="O8" s="190"/>
      <c r="P8" s="186"/>
    </row>
    <row r="9" spans="1:16" ht="15" customHeight="1">
      <c r="A9" s="145"/>
      <c r="B9" s="174"/>
      <c r="C9" s="148"/>
      <c r="D9" s="147"/>
      <c r="E9" s="148"/>
      <c r="F9" s="147"/>
      <c r="G9" s="148"/>
      <c r="H9" s="147"/>
      <c r="I9" s="148"/>
      <c r="J9" s="147"/>
      <c r="K9" s="148"/>
      <c r="L9" s="147"/>
      <c r="M9" s="148"/>
      <c r="N9" s="147"/>
      <c r="O9" s="148"/>
      <c r="P9" s="220"/>
    </row>
    <row r="10" spans="1:16" ht="15" customHeight="1">
      <c r="A10" s="178">
        <v>2</v>
      </c>
      <c r="B10" s="175"/>
      <c r="C10" s="191"/>
      <c r="D10" s="183"/>
      <c r="E10" s="191"/>
      <c r="F10" s="183"/>
      <c r="G10" s="191"/>
      <c r="H10" s="183"/>
      <c r="I10" s="191"/>
      <c r="J10" s="183"/>
      <c r="K10" s="191"/>
      <c r="L10" s="183"/>
      <c r="M10" s="191"/>
      <c r="N10" s="183"/>
      <c r="O10" s="191"/>
      <c r="P10" s="188"/>
    </row>
    <row r="11" spans="1:16" ht="15" customHeight="1">
      <c r="A11" s="145"/>
      <c r="B11" s="174"/>
      <c r="C11" s="148"/>
      <c r="D11" s="147"/>
      <c r="E11" s="148"/>
      <c r="F11" s="147"/>
      <c r="G11" s="148"/>
      <c r="H11" s="147"/>
      <c r="I11" s="148"/>
      <c r="J11" s="147"/>
      <c r="K11" s="148"/>
      <c r="L11" s="147"/>
      <c r="M11" s="148"/>
      <c r="N11" s="147"/>
      <c r="O11" s="148"/>
      <c r="P11" s="220"/>
    </row>
    <row r="12" spans="1:16" ht="15" customHeight="1">
      <c r="A12" s="178">
        <v>3</v>
      </c>
      <c r="B12" s="175"/>
      <c r="C12" s="191"/>
      <c r="D12" s="183"/>
      <c r="E12" s="191"/>
      <c r="F12" s="183"/>
      <c r="G12" s="191"/>
      <c r="H12" s="183"/>
      <c r="I12" s="191"/>
      <c r="J12" s="183"/>
      <c r="K12" s="191"/>
      <c r="L12" s="183"/>
      <c r="M12" s="191"/>
      <c r="N12" s="183"/>
      <c r="O12" s="191"/>
      <c r="P12" s="188"/>
    </row>
    <row r="13" spans="1:16" ht="15" customHeight="1">
      <c r="A13" s="145"/>
      <c r="B13" s="174"/>
      <c r="C13" s="148"/>
      <c r="D13" s="147"/>
      <c r="E13" s="148"/>
      <c r="F13" s="147"/>
      <c r="G13" s="148"/>
      <c r="H13" s="147"/>
      <c r="I13" s="148"/>
      <c r="J13" s="147"/>
      <c r="K13" s="148"/>
      <c r="L13" s="147"/>
      <c r="M13" s="148"/>
      <c r="N13" s="147"/>
      <c r="O13" s="148"/>
      <c r="P13" s="220"/>
    </row>
    <row r="14" spans="1:16" ht="15" customHeight="1">
      <c r="A14" s="178">
        <v>4</v>
      </c>
      <c r="B14" s="175"/>
      <c r="C14" s="191"/>
      <c r="D14" s="183"/>
      <c r="E14" s="191"/>
      <c r="F14" s="183"/>
      <c r="G14" s="191"/>
      <c r="H14" s="183"/>
      <c r="I14" s="191"/>
      <c r="J14" s="183"/>
      <c r="K14" s="191"/>
      <c r="L14" s="183"/>
      <c r="M14" s="191"/>
      <c r="N14" s="183"/>
      <c r="O14" s="191"/>
      <c r="P14" s="188"/>
    </row>
    <row r="15" spans="1:16" ht="15" customHeight="1">
      <c r="A15" s="145"/>
      <c r="B15" s="174"/>
      <c r="C15" s="148"/>
      <c r="D15" s="147"/>
      <c r="E15" s="148"/>
      <c r="F15" s="147"/>
      <c r="G15" s="148"/>
      <c r="H15" s="147"/>
      <c r="I15" s="148"/>
      <c r="J15" s="147"/>
      <c r="K15" s="148"/>
      <c r="L15" s="147"/>
      <c r="M15" s="148"/>
      <c r="N15" s="147"/>
      <c r="O15" s="148"/>
      <c r="P15" s="220"/>
    </row>
    <row r="16" spans="1:16" ht="15" customHeight="1">
      <c r="A16" s="178">
        <v>5</v>
      </c>
      <c r="B16" s="175"/>
      <c r="C16" s="191"/>
      <c r="D16" s="183"/>
      <c r="E16" s="191"/>
      <c r="F16" s="183"/>
      <c r="G16" s="191"/>
      <c r="H16" s="183"/>
      <c r="I16" s="191"/>
      <c r="J16" s="183"/>
      <c r="K16" s="191"/>
      <c r="L16" s="183"/>
      <c r="M16" s="191"/>
      <c r="N16" s="183"/>
      <c r="O16" s="191"/>
      <c r="P16" s="188"/>
    </row>
    <row r="17" spans="1:16" ht="15" customHeight="1">
      <c r="A17" s="145"/>
      <c r="B17" s="174"/>
      <c r="C17" s="148"/>
      <c r="D17" s="147"/>
      <c r="E17" s="148"/>
      <c r="F17" s="147"/>
      <c r="G17" s="148"/>
      <c r="H17" s="147"/>
      <c r="I17" s="148"/>
      <c r="J17" s="147"/>
      <c r="K17" s="148"/>
      <c r="L17" s="147"/>
      <c r="M17" s="148"/>
      <c r="N17" s="147"/>
      <c r="O17" s="148"/>
      <c r="P17" s="220"/>
    </row>
    <row r="18" spans="1:16" ht="15" customHeight="1">
      <c r="A18" s="178">
        <v>6</v>
      </c>
      <c r="B18" s="175"/>
      <c r="C18" s="191"/>
      <c r="D18" s="183"/>
      <c r="E18" s="191"/>
      <c r="F18" s="183"/>
      <c r="G18" s="191"/>
      <c r="H18" s="183"/>
      <c r="I18" s="191"/>
      <c r="J18" s="183"/>
      <c r="K18" s="191"/>
      <c r="L18" s="183"/>
      <c r="M18" s="191"/>
      <c r="N18" s="183"/>
      <c r="O18" s="191"/>
      <c r="P18" s="188"/>
    </row>
    <row r="19" spans="1:16" ht="15" customHeight="1">
      <c r="A19" s="145"/>
      <c r="B19" s="174"/>
      <c r="C19" s="148"/>
      <c r="D19" s="147"/>
      <c r="E19" s="148"/>
      <c r="F19" s="147"/>
      <c r="G19" s="148"/>
      <c r="H19" s="147"/>
      <c r="I19" s="148"/>
      <c r="J19" s="147"/>
      <c r="K19" s="148"/>
      <c r="L19" s="147"/>
      <c r="M19" s="148"/>
      <c r="N19" s="147"/>
      <c r="O19" s="148"/>
      <c r="P19" s="220"/>
    </row>
    <row r="20" spans="1:16" ht="15" customHeight="1">
      <c r="A20" s="178">
        <v>7</v>
      </c>
      <c r="B20" s="175"/>
      <c r="C20" s="191"/>
      <c r="D20" s="183"/>
      <c r="E20" s="191"/>
      <c r="F20" s="183"/>
      <c r="G20" s="191"/>
      <c r="H20" s="183"/>
      <c r="I20" s="191"/>
      <c r="J20" s="183"/>
      <c r="K20" s="191"/>
      <c r="L20" s="183"/>
      <c r="M20" s="191"/>
      <c r="N20" s="183"/>
      <c r="O20" s="191"/>
      <c r="P20" s="188"/>
    </row>
    <row r="21" spans="1:16" ht="15" customHeight="1">
      <c r="A21" s="145"/>
      <c r="B21" s="174"/>
      <c r="C21" s="148"/>
      <c r="D21" s="147"/>
      <c r="E21" s="148"/>
      <c r="F21" s="147"/>
      <c r="G21" s="148"/>
      <c r="H21" s="147"/>
      <c r="I21" s="148"/>
      <c r="J21" s="147"/>
      <c r="K21" s="148"/>
      <c r="L21" s="147"/>
      <c r="M21" s="148"/>
      <c r="N21" s="147"/>
      <c r="O21" s="148"/>
      <c r="P21" s="220"/>
    </row>
    <row r="22" spans="1:16" ht="15" customHeight="1">
      <c r="A22" s="178">
        <v>8</v>
      </c>
      <c r="B22" s="175"/>
      <c r="C22" s="191"/>
      <c r="D22" s="183"/>
      <c r="E22" s="191"/>
      <c r="F22" s="183"/>
      <c r="G22" s="191"/>
      <c r="H22" s="183"/>
      <c r="I22" s="191"/>
      <c r="J22" s="183"/>
      <c r="K22" s="191"/>
      <c r="L22" s="183"/>
      <c r="M22" s="191"/>
      <c r="N22" s="183"/>
      <c r="O22" s="191"/>
      <c r="P22" s="188"/>
    </row>
    <row r="23" spans="1:16" ht="15" customHeight="1">
      <c r="A23" s="145"/>
      <c r="B23" s="174"/>
      <c r="C23" s="148"/>
      <c r="D23" s="147"/>
      <c r="E23" s="148"/>
      <c r="F23" s="147"/>
      <c r="G23" s="148"/>
      <c r="H23" s="147"/>
      <c r="I23" s="148"/>
      <c r="J23" s="147"/>
      <c r="K23" s="148"/>
      <c r="L23" s="147"/>
      <c r="M23" s="148"/>
      <c r="N23" s="147"/>
      <c r="O23" s="148"/>
      <c r="P23" s="220"/>
    </row>
    <row r="24" spans="1:16" ht="15" customHeight="1">
      <c r="A24" s="178">
        <v>9</v>
      </c>
      <c r="B24" s="175"/>
      <c r="C24" s="191"/>
      <c r="D24" s="183"/>
      <c r="E24" s="191"/>
      <c r="F24" s="183"/>
      <c r="G24" s="191"/>
      <c r="H24" s="183"/>
      <c r="I24" s="191"/>
      <c r="J24" s="183"/>
      <c r="K24" s="191"/>
      <c r="L24" s="183"/>
      <c r="M24" s="191"/>
      <c r="N24" s="183"/>
      <c r="O24" s="191"/>
      <c r="P24" s="188"/>
    </row>
    <row r="25" spans="1:16" ht="15" customHeight="1">
      <c r="A25" s="145"/>
      <c r="B25" s="174"/>
      <c r="C25" s="148"/>
      <c r="D25" s="147"/>
      <c r="E25" s="148"/>
      <c r="F25" s="147"/>
      <c r="G25" s="148"/>
      <c r="H25" s="147"/>
      <c r="I25" s="148"/>
      <c r="J25" s="147"/>
      <c r="K25" s="148"/>
      <c r="L25" s="147"/>
      <c r="M25" s="148"/>
      <c r="N25" s="147"/>
      <c r="O25" s="148"/>
      <c r="P25" s="220"/>
    </row>
    <row r="26" spans="1:16" ht="15" customHeight="1">
      <c r="A26" s="178">
        <v>10</v>
      </c>
      <c r="B26" s="175"/>
      <c r="C26" s="191"/>
      <c r="D26" s="183"/>
      <c r="E26" s="191"/>
      <c r="F26" s="183"/>
      <c r="G26" s="191"/>
      <c r="H26" s="183"/>
      <c r="I26" s="191"/>
      <c r="J26" s="183"/>
      <c r="K26" s="191"/>
      <c r="L26" s="183"/>
      <c r="M26" s="191"/>
      <c r="N26" s="183"/>
      <c r="O26" s="191"/>
      <c r="P26" s="188"/>
    </row>
    <row r="27" spans="1:16" ht="15" customHeight="1" thickBot="1">
      <c r="A27" s="151"/>
      <c r="B27" s="176"/>
      <c r="C27" s="148"/>
      <c r="D27" s="153"/>
      <c r="E27" s="154"/>
      <c r="F27" s="153"/>
      <c r="G27" s="154"/>
      <c r="H27" s="153"/>
      <c r="I27" s="154"/>
      <c r="J27" s="153"/>
      <c r="K27" s="154"/>
      <c r="L27" s="153"/>
      <c r="M27" s="154"/>
      <c r="N27" s="153"/>
      <c r="O27" s="154"/>
      <c r="P27" s="221"/>
    </row>
    <row r="28" spans="1:16" ht="15" customHeight="1" thickBot="1">
      <c r="A28" s="267" t="s">
        <v>165</v>
      </c>
      <c r="B28" s="260"/>
      <c r="C28" s="265">
        <f t="shared" ref="C28:P28" si="0">SUM(C8:C27)</f>
        <v>0</v>
      </c>
      <c r="D28" s="264">
        <f t="shared" si="0"/>
        <v>0</v>
      </c>
      <c r="E28" s="265">
        <f t="shared" si="0"/>
        <v>0</v>
      </c>
      <c r="F28" s="264">
        <f t="shared" si="0"/>
        <v>0</v>
      </c>
      <c r="G28" s="265">
        <f t="shared" si="0"/>
        <v>0</v>
      </c>
      <c r="H28" s="264">
        <f t="shared" si="0"/>
        <v>0</v>
      </c>
      <c r="I28" s="265">
        <f t="shared" si="0"/>
        <v>0</v>
      </c>
      <c r="J28" s="264">
        <f t="shared" si="0"/>
        <v>0</v>
      </c>
      <c r="K28" s="265">
        <f t="shared" si="0"/>
        <v>0</v>
      </c>
      <c r="L28" s="264">
        <f t="shared" si="0"/>
        <v>0</v>
      </c>
      <c r="M28" s="265">
        <f t="shared" si="0"/>
        <v>0</v>
      </c>
      <c r="N28" s="264">
        <f t="shared" si="0"/>
        <v>0</v>
      </c>
      <c r="O28" s="265">
        <f t="shared" si="0"/>
        <v>0</v>
      </c>
      <c r="P28" s="266">
        <f t="shared" si="0"/>
        <v>0</v>
      </c>
    </row>
    <row r="30" spans="1:16" ht="15" customHeight="1">
      <c r="A30" s="42" t="s">
        <v>76</v>
      </c>
      <c r="B30" s="42" t="s">
        <v>90</v>
      </c>
    </row>
    <row r="31" spans="1:16" ht="15" customHeight="1">
      <c r="A31" s="42" t="s">
        <v>93</v>
      </c>
      <c r="B31" s="42" t="s">
        <v>195</v>
      </c>
    </row>
    <row r="32" spans="1:16" ht="15" customHeight="1">
      <c r="B32" s="42" t="s">
        <v>196</v>
      </c>
    </row>
  </sheetData>
  <sheetProtection sheet="1" objects="1" scenarios="1"/>
  <mergeCells count="12">
    <mergeCell ref="J5:K5"/>
    <mergeCell ref="J6:K6"/>
    <mergeCell ref="L6:M6"/>
    <mergeCell ref="N6:O6"/>
    <mergeCell ref="L5:M5"/>
    <mergeCell ref="N5:O5"/>
    <mergeCell ref="D6:E6"/>
    <mergeCell ref="F6:G6"/>
    <mergeCell ref="D5:E5"/>
    <mergeCell ref="F5:G5"/>
    <mergeCell ref="H5:I5"/>
    <mergeCell ref="H6:I6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5" orientation="landscape" r:id="rId1"/>
  <headerFooter alignWithMargins="0">
    <oddHeader>&amp;L&amp;8Finanzplan Kirchgemeinde&amp;R&amp;8AGR/KPG</oddHeader>
    <oddFooter>&amp;L&amp;8Anlagen&amp;R&amp;8V.2006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F18" sqref="F18"/>
    </sheetView>
  </sheetViews>
  <sheetFormatPr baseColWidth="10" defaultRowHeight="15" customHeight="1"/>
  <cols>
    <col min="1" max="1" width="2.7109375" style="38" customWidth="1"/>
    <col min="2" max="2" width="3.7109375" style="38" customWidth="1"/>
    <col min="3" max="3" width="37.7109375" style="42" customWidth="1"/>
    <col min="4" max="9" width="10.7109375" style="42" customWidth="1"/>
    <col min="10" max="11" width="19.7109375" style="42" customWidth="1"/>
    <col min="12" max="16384" width="11.42578125" style="42"/>
  </cols>
  <sheetData>
    <row r="1" spans="1:11" s="39" customFormat="1" ht="18.75" thickBot="1">
      <c r="A1" s="38"/>
      <c r="B1" s="93" t="s">
        <v>0</v>
      </c>
      <c r="C1" s="95"/>
      <c r="D1" s="94">
        <f>Grunddaten!A5</f>
        <v>0</v>
      </c>
      <c r="E1" s="95"/>
      <c r="F1" s="95"/>
      <c r="G1" s="95"/>
      <c r="H1" s="95"/>
      <c r="I1" s="96"/>
      <c r="J1" s="97" t="s">
        <v>8</v>
      </c>
      <c r="K1" s="98">
        <f>Grunddaten!C13</f>
        <v>0</v>
      </c>
    </row>
    <row r="2" spans="1:11" s="41" customFormat="1" ht="20.100000000000001" customHeight="1" thickBot="1">
      <c r="A2" s="40"/>
      <c r="B2" s="43"/>
      <c r="J2" s="45"/>
      <c r="K2" s="46"/>
    </row>
    <row r="3" spans="1:11" ht="18" customHeight="1">
      <c r="B3" s="125" t="s">
        <v>172</v>
      </c>
      <c r="C3" s="126"/>
      <c r="D3" s="86" t="s">
        <v>14</v>
      </c>
      <c r="E3" s="86" t="s">
        <v>9</v>
      </c>
      <c r="F3" s="86" t="s">
        <v>10</v>
      </c>
      <c r="G3" s="86" t="s">
        <v>11</v>
      </c>
      <c r="H3" s="86" t="s">
        <v>12</v>
      </c>
      <c r="I3" s="86" t="s">
        <v>13</v>
      </c>
      <c r="J3" s="87" t="s">
        <v>15</v>
      </c>
      <c r="K3" s="88" t="s">
        <v>17</v>
      </c>
    </row>
    <row r="4" spans="1:11" ht="18" customHeight="1" thickBot="1">
      <c r="B4" s="127" t="s">
        <v>99</v>
      </c>
      <c r="C4" s="128"/>
      <c r="D4" s="90">
        <f>Grunddaten!C11+1</f>
        <v>1</v>
      </c>
      <c r="E4" s="90">
        <f>D4+1</f>
        <v>2</v>
      </c>
      <c r="F4" s="90">
        <f>E4+1</f>
        <v>3</v>
      </c>
      <c r="G4" s="90">
        <f>F4+1</f>
        <v>4</v>
      </c>
      <c r="H4" s="90">
        <f>G4+1</f>
        <v>5</v>
      </c>
      <c r="I4" s="90">
        <f>H4+1</f>
        <v>6</v>
      </c>
      <c r="J4" s="91" t="s">
        <v>16</v>
      </c>
      <c r="K4" s="92"/>
    </row>
    <row r="5" spans="1:11" ht="18" customHeight="1">
      <c r="A5" s="38">
        <f>Aufwand!A33+1</f>
        <v>77</v>
      </c>
      <c r="B5" s="223" t="s">
        <v>76</v>
      </c>
      <c r="C5" s="110" t="s">
        <v>118</v>
      </c>
      <c r="D5" s="48">
        <f>Bestandesrechnung!D7</f>
        <v>0</v>
      </c>
      <c r="E5" s="48"/>
      <c r="F5" s="48"/>
      <c r="G5" s="48"/>
      <c r="H5" s="48"/>
      <c r="I5" s="48"/>
      <c r="J5" s="49" t="s">
        <v>119</v>
      </c>
      <c r="K5" s="50" t="s">
        <v>156</v>
      </c>
    </row>
    <row r="6" spans="1:11" ht="18" customHeight="1">
      <c r="A6" s="38">
        <f>A5+1</f>
        <v>78</v>
      </c>
      <c r="B6" s="75" t="s">
        <v>79</v>
      </c>
      <c r="C6" s="224" t="s">
        <v>190</v>
      </c>
      <c r="D6" s="76">
        <v>0</v>
      </c>
      <c r="E6" s="76">
        <f>D21+D22</f>
        <v>0</v>
      </c>
      <c r="F6" s="76">
        <f>E21+E22</f>
        <v>0</v>
      </c>
      <c r="G6" s="76">
        <f>F21+F22</f>
        <v>0</v>
      </c>
      <c r="H6" s="76">
        <f>G21+G22</f>
        <v>0</v>
      </c>
      <c r="I6" s="76">
        <f>H21+H22</f>
        <v>0</v>
      </c>
      <c r="J6" s="77" t="s">
        <v>254</v>
      </c>
      <c r="K6" s="78"/>
    </row>
    <row r="7" spans="1:11" ht="18" customHeight="1">
      <c r="A7" s="38">
        <f t="shared" ref="A7:A24" si="0">A6+1</f>
        <v>79</v>
      </c>
      <c r="B7" s="225" t="s">
        <v>86</v>
      </c>
      <c r="C7" s="226" t="s">
        <v>101</v>
      </c>
      <c r="D7" s="227">
        <f>'Investitionen - Finanzierung'!G28*-1</f>
        <v>0</v>
      </c>
      <c r="E7" s="227">
        <f>'Investitionen - Finanzierung'!I28*-1</f>
        <v>0</v>
      </c>
      <c r="F7" s="227">
        <f>'Investitionen - Finanzierung'!K28*-1</f>
        <v>0</v>
      </c>
      <c r="G7" s="227">
        <f>'Investitionen - Finanzierung'!M28*-1</f>
        <v>0</v>
      </c>
      <c r="H7" s="227">
        <f>'Investitionen - Finanzierung'!O28*-1</f>
        <v>0</v>
      </c>
      <c r="I7" s="227">
        <f>'Investitionen - Finanzierung'!Q28*-1</f>
        <v>0</v>
      </c>
      <c r="J7" s="228" t="s">
        <v>100</v>
      </c>
      <c r="K7" s="229" t="s">
        <v>181</v>
      </c>
    </row>
    <row r="8" spans="1:11" ht="18" customHeight="1">
      <c r="A8" s="38">
        <f t="shared" si="0"/>
        <v>80</v>
      </c>
      <c r="B8" s="230" t="s">
        <v>102</v>
      </c>
      <c r="C8" s="111" t="s">
        <v>103</v>
      </c>
      <c r="D8" s="52">
        <f>Anlagen!D28*-1</f>
        <v>0</v>
      </c>
      <c r="E8" s="52">
        <f>Anlagen!F28*-1</f>
        <v>0</v>
      </c>
      <c r="F8" s="52">
        <f>Anlagen!H28*-1</f>
        <v>0</v>
      </c>
      <c r="G8" s="52">
        <f>Anlagen!J28*-1</f>
        <v>0</v>
      </c>
      <c r="H8" s="52">
        <f>Anlagen!L28*-1</f>
        <v>0</v>
      </c>
      <c r="I8" s="52">
        <f>Anlagen!N28*-1</f>
        <v>0</v>
      </c>
      <c r="J8" s="53" t="s">
        <v>100</v>
      </c>
      <c r="K8" s="54" t="s">
        <v>182</v>
      </c>
    </row>
    <row r="9" spans="1:11" ht="18" customHeight="1">
      <c r="A9" s="38">
        <f t="shared" si="0"/>
        <v>81</v>
      </c>
      <c r="B9" s="230" t="s">
        <v>104</v>
      </c>
      <c r="C9" s="111" t="s">
        <v>107</v>
      </c>
      <c r="D9" s="52">
        <f>'Investitionen - Finanzierung'!H28*-1</f>
        <v>0</v>
      </c>
      <c r="E9" s="52">
        <f>'Investitionen - Finanzierung'!J28*-1</f>
        <v>0</v>
      </c>
      <c r="F9" s="52">
        <f>'Investitionen - Finanzierung'!L28*-1</f>
        <v>0</v>
      </c>
      <c r="G9" s="52">
        <f>'Investitionen - Finanzierung'!N28*-1</f>
        <v>0</v>
      </c>
      <c r="H9" s="52">
        <f>'Investitionen - Finanzierung'!P28*-1</f>
        <v>0</v>
      </c>
      <c r="I9" s="52">
        <f>'Investitionen - Finanzierung'!R28*-1</f>
        <v>0</v>
      </c>
      <c r="J9" s="53" t="s">
        <v>100</v>
      </c>
      <c r="K9" s="54" t="s">
        <v>181</v>
      </c>
    </row>
    <row r="10" spans="1:11" ht="18" customHeight="1">
      <c r="A10" s="38">
        <f t="shared" si="0"/>
        <v>82</v>
      </c>
      <c r="B10" s="230"/>
      <c r="C10" s="111" t="s">
        <v>106</v>
      </c>
      <c r="D10" s="52">
        <f>Anlagen!E28*-1</f>
        <v>0</v>
      </c>
      <c r="E10" s="52">
        <f>Anlagen!G28*-1</f>
        <v>0</v>
      </c>
      <c r="F10" s="52">
        <f>Anlagen!I28*-1</f>
        <v>0</v>
      </c>
      <c r="G10" s="52">
        <f>Anlagen!K28*-1</f>
        <v>0</v>
      </c>
      <c r="H10" s="52">
        <f>Anlagen!M28*-1</f>
        <v>0</v>
      </c>
      <c r="I10" s="52">
        <f>Anlagen!O28*-1</f>
        <v>0</v>
      </c>
      <c r="J10" s="53" t="s">
        <v>100</v>
      </c>
      <c r="K10" s="54" t="s">
        <v>182</v>
      </c>
    </row>
    <row r="11" spans="1:11" ht="18" customHeight="1">
      <c r="A11" s="38">
        <f t="shared" si="0"/>
        <v>83</v>
      </c>
      <c r="B11" s="230" t="s">
        <v>105</v>
      </c>
      <c r="C11" s="111" t="s">
        <v>189</v>
      </c>
      <c r="D11" s="52">
        <f>Aufwand!E31</f>
        <v>0</v>
      </c>
      <c r="E11" s="52">
        <f>Aufwand!F31</f>
        <v>0</v>
      </c>
      <c r="F11" s="52">
        <f>Aufwand!G31</f>
        <v>0</v>
      </c>
      <c r="G11" s="52">
        <f>Aufwand!H31</f>
        <v>0</v>
      </c>
      <c r="H11" s="52">
        <f>Aufwand!I31</f>
        <v>0</v>
      </c>
      <c r="I11" s="52">
        <f>Aufwand!J31</f>
        <v>0</v>
      </c>
      <c r="J11" s="53"/>
      <c r="K11" s="54" t="s">
        <v>245</v>
      </c>
    </row>
    <row r="12" spans="1:11" ht="18" customHeight="1">
      <c r="A12" s="38">
        <f t="shared" si="0"/>
        <v>84</v>
      </c>
      <c r="B12" s="230" t="s">
        <v>108</v>
      </c>
      <c r="C12" s="111" t="s">
        <v>109</v>
      </c>
      <c r="D12" s="52">
        <f>Bestandesrechnung!D25+Bestandesrechnung!D26+Bestandesrechnung!D28</f>
        <v>0</v>
      </c>
      <c r="E12" s="52">
        <f>Bestandesrechnung!E25+Bestandesrechnung!E26+Bestandesrechnung!E28</f>
        <v>0</v>
      </c>
      <c r="F12" s="52">
        <f>Bestandesrechnung!F25+Bestandesrechnung!F26+Bestandesrechnung!F28</f>
        <v>0</v>
      </c>
      <c r="G12" s="52">
        <f>Bestandesrechnung!G25+Bestandesrechnung!G26+Bestandesrechnung!G28</f>
        <v>0</v>
      </c>
      <c r="H12" s="52">
        <f>Bestandesrechnung!H25+Bestandesrechnung!H26+Bestandesrechnung!H28</f>
        <v>0</v>
      </c>
      <c r="I12" s="52">
        <f>Bestandesrechnung!I25+Bestandesrechnung!I26+Bestandesrechnung!I28</f>
        <v>0</v>
      </c>
      <c r="J12" s="53"/>
      <c r="K12" s="54" t="s">
        <v>223</v>
      </c>
    </row>
    <row r="13" spans="1:11" ht="18" customHeight="1">
      <c r="A13" s="38">
        <f t="shared" si="0"/>
        <v>85</v>
      </c>
      <c r="B13" s="211" t="s">
        <v>113</v>
      </c>
      <c r="C13" s="224" t="s">
        <v>64</v>
      </c>
      <c r="D13" s="56">
        <f>Aufwand!E21</f>
        <v>0</v>
      </c>
      <c r="E13" s="56">
        <f>Aufwand!F21</f>
        <v>0</v>
      </c>
      <c r="F13" s="56">
        <f>Aufwand!G21</f>
        <v>0</v>
      </c>
      <c r="G13" s="56">
        <f>Aufwand!H21</f>
        <v>0</v>
      </c>
      <c r="H13" s="56">
        <f>Aufwand!I21</f>
        <v>0</v>
      </c>
      <c r="I13" s="56">
        <f>Aufwand!J21</f>
        <v>0</v>
      </c>
      <c r="J13" s="57"/>
      <c r="K13" s="58" t="s">
        <v>227</v>
      </c>
    </row>
    <row r="14" spans="1:11" ht="18" customHeight="1">
      <c r="A14" s="38">
        <f t="shared" si="0"/>
        <v>86</v>
      </c>
      <c r="B14" s="230" t="s">
        <v>115</v>
      </c>
      <c r="C14" s="111" t="s">
        <v>114</v>
      </c>
      <c r="D14" s="52">
        <f>Bestandesrechnung!D36*-1</f>
        <v>0</v>
      </c>
      <c r="E14" s="52">
        <f>Bestandesrechnung!E36*-1</f>
        <v>0</v>
      </c>
      <c r="F14" s="52">
        <f>Bestandesrechnung!F36*-1</f>
        <v>0</v>
      </c>
      <c r="G14" s="52">
        <f>Bestandesrechnung!G36*-1</f>
        <v>0</v>
      </c>
      <c r="H14" s="52">
        <f>Bestandesrechnung!H36*-1</f>
        <v>0</v>
      </c>
      <c r="I14" s="52">
        <f>Bestandesrechnung!I36*-1</f>
        <v>0</v>
      </c>
      <c r="J14" s="53" t="s">
        <v>100</v>
      </c>
      <c r="K14" s="54" t="s">
        <v>231</v>
      </c>
    </row>
    <row r="15" spans="1:11" ht="18" customHeight="1">
      <c r="A15" s="38">
        <f t="shared" si="0"/>
        <v>87</v>
      </c>
      <c r="B15" s="230" t="s">
        <v>116</v>
      </c>
      <c r="C15" s="111" t="s">
        <v>68</v>
      </c>
      <c r="D15" s="52">
        <f>Aufwand!E27</f>
        <v>0</v>
      </c>
      <c r="E15" s="52">
        <f>Aufwand!F27</f>
        <v>0</v>
      </c>
      <c r="F15" s="52">
        <f>Aufwand!G27</f>
        <v>0</v>
      </c>
      <c r="G15" s="52">
        <f>Aufwand!H27</f>
        <v>0</v>
      </c>
      <c r="H15" s="52">
        <f>Aufwand!I27</f>
        <v>0</v>
      </c>
      <c r="I15" s="52">
        <f>Aufwand!J27</f>
        <v>0</v>
      </c>
      <c r="J15" s="53"/>
      <c r="K15" s="54" t="s">
        <v>183</v>
      </c>
    </row>
    <row r="16" spans="1:11" ht="18" customHeight="1">
      <c r="A16" s="38">
        <f t="shared" si="0"/>
        <v>88</v>
      </c>
      <c r="B16" s="75" t="s">
        <v>120</v>
      </c>
      <c r="C16" s="224" t="s">
        <v>117</v>
      </c>
      <c r="D16" s="76">
        <f>'Steuern - Ertrag'!E30*-1</f>
        <v>0</v>
      </c>
      <c r="E16" s="76">
        <f>'Steuern - Ertrag'!F30*-1</f>
        <v>0</v>
      </c>
      <c r="F16" s="76">
        <f>'Steuern - Ertrag'!G30*-1</f>
        <v>0</v>
      </c>
      <c r="G16" s="76">
        <f>'Steuern - Ertrag'!H30*-1</f>
        <v>0</v>
      </c>
      <c r="H16" s="76">
        <f>'Steuern - Ertrag'!I30*-1</f>
        <v>0</v>
      </c>
      <c r="I16" s="76">
        <f>'Steuern - Ertrag'!J30*-1</f>
        <v>0</v>
      </c>
      <c r="J16" s="77" t="s">
        <v>100</v>
      </c>
      <c r="K16" s="78" t="s">
        <v>240</v>
      </c>
    </row>
    <row r="17" spans="1:11" ht="18" customHeight="1">
      <c r="A17" s="38">
        <f t="shared" si="0"/>
        <v>89</v>
      </c>
      <c r="B17" s="225" t="s">
        <v>124</v>
      </c>
      <c r="C17" s="226" t="s">
        <v>121</v>
      </c>
      <c r="D17" s="227">
        <f>IF(D5&gt;0,D5*Grunddaten!D24,D6*Grunddaten!D23)</f>
        <v>0</v>
      </c>
      <c r="E17" s="227">
        <f>IF(E6&gt;0,E6*Grunddaten!E24,E6*Grunddaten!E23)</f>
        <v>0</v>
      </c>
      <c r="F17" s="227">
        <f>IF(F6&gt;0,F6*Grunddaten!F24,F6*Grunddaten!F23)</f>
        <v>0</v>
      </c>
      <c r="G17" s="227">
        <f>IF(G6&gt;0,G6*Grunddaten!G24,G6*Grunddaten!G23)</f>
        <v>0</v>
      </c>
      <c r="H17" s="227">
        <f>IF(H6&gt;0,H6*Grunddaten!H24,H6*Grunddaten!H23)</f>
        <v>0</v>
      </c>
      <c r="I17" s="227">
        <f>IF(I6&gt;0,I6*Grunddaten!I24,I6*Grunddaten!I23)</f>
        <v>0</v>
      </c>
      <c r="J17" s="228" t="s">
        <v>122</v>
      </c>
      <c r="K17" s="229"/>
    </row>
    <row r="18" spans="1:11" ht="18" customHeight="1">
      <c r="A18" s="38">
        <f t="shared" si="0"/>
        <v>90</v>
      </c>
      <c r="B18" s="75" t="s">
        <v>125</v>
      </c>
      <c r="C18" s="224" t="s">
        <v>188</v>
      </c>
      <c r="D18" s="76">
        <f>IF(SUM(D7:D16)&gt;0,SUM(D7:D16)*Grunddaten!D24/2,SUM(D7:D16)*Grunddaten!D23/2)</f>
        <v>0</v>
      </c>
      <c r="E18" s="76">
        <f>IF(SUM(E7:E16)&gt;0,SUM(E7:E16)*Grunddaten!E24/2,SUM(E7:E16)*Grunddaten!E23/2)</f>
        <v>0</v>
      </c>
      <c r="F18" s="76">
        <f>IF(SUM(F7:F16)&gt;0,SUM(F7:F16)*Grunddaten!F24/2,SUM(F7:F16)*Grunddaten!F23/2)</f>
        <v>0</v>
      </c>
      <c r="G18" s="76">
        <f>IF(SUM(G7:G16)&gt;0,SUM(G7:G16)*Grunddaten!G24/2,SUM(G7:G16)*Grunddaten!G23/2)</f>
        <v>0</v>
      </c>
      <c r="H18" s="76">
        <f>IF(SUM(H7:H16)&gt;0,SUM(H7:H16)*Grunddaten!H24/2,SUM(H7:H16)*Grunddaten!H23/2)</f>
        <v>0</v>
      </c>
      <c r="I18" s="76">
        <f>IF(SUM(I7:I16)&gt;0,SUM(I7:I16)*Grunddaten!I24/2,SUM(I7:I16)*Grunddaten!I23/2)</f>
        <v>0</v>
      </c>
      <c r="J18" s="77" t="s">
        <v>123</v>
      </c>
      <c r="K18" s="78"/>
    </row>
    <row r="19" spans="1:11" ht="18" customHeight="1">
      <c r="A19" s="38">
        <f t="shared" si="0"/>
        <v>91</v>
      </c>
      <c r="B19" s="231" t="s">
        <v>127</v>
      </c>
      <c r="C19" s="232" t="s">
        <v>175</v>
      </c>
      <c r="D19" s="201">
        <v>0</v>
      </c>
      <c r="E19" s="201">
        <f>(D24*Grunddaten!E23)</f>
        <v>0</v>
      </c>
      <c r="F19" s="201">
        <f>(E24*Grunddaten!F23)</f>
        <v>0</v>
      </c>
      <c r="G19" s="201">
        <f>(F24*Grunddaten!G23)</f>
        <v>0</v>
      </c>
      <c r="H19" s="201">
        <f>(G24*Grunddaten!H23)</f>
        <v>0</v>
      </c>
      <c r="I19" s="201">
        <f>(H24*Grunddaten!I23)</f>
        <v>0</v>
      </c>
      <c r="J19" s="233" t="s">
        <v>122</v>
      </c>
      <c r="K19" s="234"/>
    </row>
    <row r="20" spans="1:11" ht="18" customHeight="1" thickBot="1">
      <c r="A20" s="38">
        <f t="shared" si="0"/>
        <v>92</v>
      </c>
      <c r="B20" s="79" t="s">
        <v>129</v>
      </c>
      <c r="C20" s="235" t="s">
        <v>126</v>
      </c>
      <c r="D20" s="80">
        <f t="shared" ref="D20:I20" si="1">SUM(D17:D19)</f>
        <v>0</v>
      </c>
      <c r="E20" s="80">
        <f t="shared" si="1"/>
        <v>0</v>
      </c>
      <c r="F20" s="80">
        <f t="shared" si="1"/>
        <v>0</v>
      </c>
      <c r="G20" s="80">
        <f t="shared" si="1"/>
        <v>0</v>
      </c>
      <c r="H20" s="80">
        <f t="shared" si="1"/>
        <v>0</v>
      </c>
      <c r="I20" s="80">
        <f t="shared" si="1"/>
        <v>0</v>
      </c>
      <c r="J20" s="236" t="s">
        <v>255</v>
      </c>
      <c r="K20" s="70" t="s">
        <v>256</v>
      </c>
    </row>
    <row r="21" spans="1:11" ht="18" customHeight="1">
      <c r="A21" s="38">
        <f t="shared" si="0"/>
        <v>93</v>
      </c>
      <c r="B21" s="272" t="s">
        <v>173</v>
      </c>
      <c r="C21" s="273" t="s">
        <v>128</v>
      </c>
      <c r="D21" s="274">
        <f>IF(SUM(D5:D19)&gt;0,SUM(D5:D19),0)</f>
        <v>0</v>
      </c>
      <c r="E21" s="274">
        <f>IF(SUM(E6:E19)&gt;0,SUM(E6:E19),0)</f>
        <v>0</v>
      </c>
      <c r="F21" s="274">
        <f>IF(SUM(F6:F19)&gt;0,SUM(F6:F19),0)</f>
        <v>0</v>
      </c>
      <c r="G21" s="274">
        <f>IF(SUM(G6:G19)&gt;0,SUM(G6:G19),0)</f>
        <v>0</v>
      </c>
      <c r="H21" s="274">
        <f>IF(SUM(H6:H19)&gt;0,SUM(H6:H19),0)</f>
        <v>0</v>
      </c>
      <c r="I21" s="274">
        <f>IF(SUM(I6:I19)&gt;0,SUM(I6:I19),0)</f>
        <v>0</v>
      </c>
      <c r="J21" s="57" t="s">
        <v>263</v>
      </c>
      <c r="K21" s="58"/>
    </row>
    <row r="22" spans="1:11" ht="18" customHeight="1">
      <c r="A22" s="38">
        <f t="shared" si="0"/>
        <v>94</v>
      </c>
      <c r="B22" s="275" t="s">
        <v>174</v>
      </c>
      <c r="C22" s="276" t="s">
        <v>130</v>
      </c>
      <c r="D22" s="277">
        <f>IF(SUM(D5:D19)&lt;0,SUM(D5:D19),0)</f>
        <v>0</v>
      </c>
      <c r="E22" s="277">
        <f>IF(SUM(E6:E19)&lt;0,SUM(E6:E19),0)</f>
        <v>0</v>
      </c>
      <c r="F22" s="277">
        <f>IF(SUM(F6:F19)&lt;0,SUM(F6:F19),0)</f>
        <v>0</v>
      </c>
      <c r="G22" s="277">
        <f>IF(SUM(G6:G19)&lt;0,SUM(G6:G19),0)</f>
        <v>0</v>
      </c>
      <c r="H22" s="277">
        <f>IF(SUM(H6:H19)&lt;0,SUM(H6:H19),0)</f>
        <v>0</v>
      </c>
      <c r="I22" s="277">
        <f>IF(SUM(I6:I19)&lt;0,SUM(I6:I19),0)</f>
        <v>0</v>
      </c>
      <c r="J22" s="228" t="s">
        <v>264</v>
      </c>
      <c r="K22" s="229" t="s">
        <v>184</v>
      </c>
    </row>
    <row r="23" spans="1:11" ht="18" customHeight="1">
      <c r="A23" s="38">
        <f t="shared" si="0"/>
        <v>95</v>
      </c>
      <c r="B23" s="230"/>
      <c r="C23" s="111" t="s">
        <v>178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53" t="s">
        <v>176</v>
      </c>
      <c r="K23" s="54"/>
    </row>
    <row r="24" spans="1:11" ht="18" customHeight="1" thickBot="1">
      <c r="A24" s="38">
        <f t="shared" si="0"/>
        <v>96</v>
      </c>
      <c r="B24" s="136"/>
      <c r="C24" s="114" t="s">
        <v>177</v>
      </c>
      <c r="D24" s="138">
        <f>D23</f>
        <v>0</v>
      </c>
      <c r="E24" s="138">
        <f>D24+E23</f>
        <v>0</v>
      </c>
      <c r="F24" s="138">
        <f>E24+F23</f>
        <v>0</v>
      </c>
      <c r="G24" s="138">
        <f>F24+G23</f>
        <v>0</v>
      </c>
      <c r="H24" s="138">
        <f>G24+H23</f>
        <v>0</v>
      </c>
      <c r="I24" s="138">
        <f>H24+I23</f>
        <v>0</v>
      </c>
      <c r="J24" s="116"/>
      <c r="K24" s="117"/>
    </row>
  </sheetData>
  <sheetProtection sheet="1" objects="1" scenarios="1"/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6" orientation="landscape" r:id="rId1"/>
  <headerFooter alignWithMargins="0">
    <oddHeader>&amp;L&amp;8Finanzplan Kirchgemeinde&amp;R&amp;8AGR/KPG</oddHeader>
    <oddFooter>&amp;L&amp;8Mittelflussrechnung&amp;R&amp;8V.2006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baseColWidth="10" defaultRowHeight="15" customHeight="1"/>
  <cols>
    <col min="1" max="1" width="2.7109375" style="38" customWidth="1"/>
    <col min="2" max="2" width="40.7109375" style="38" customWidth="1"/>
    <col min="3" max="8" width="10.7109375" style="42" customWidth="1"/>
    <col min="9" max="10" width="19.7109375" style="42" customWidth="1"/>
    <col min="11" max="16384" width="11.42578125" style="42"/>
  </cols>
  <sheetData>
    <row r="1" spans="1:10" s="39" customFormat="1" ht="18.75" thickBot="1">
      <c r="A1" s="38"/>
      <c r="B1" s="93" t="s">
        <v>0</v>
      </c>
      <c r="C1" s="94">
        <f>Grunddaten!A5</f>
        <v>0</v>
      </c>
      <c r="D1" s="95"/>
      <c r="E1" s="95"/>
      <c r="F1" s="95"/>
      <c r="G1" s="95"/>
      <c r="H1" s="96"/>
      <c r="I1" s="97" t="s">
        <v>8</v>
      </c>
      <c r="J1" s="98">
        <f>Grunddaten!C13</f>
        <v>0</v>
      </c>
    </row>
    <row r="2" spans="1:10" s="41" customFormat="1" ht="20.100000000000001" customHeight="1" thickBot="1">
      <c r="A2" s="40"/>
      <c r="B2" s="43"/>
      <c r="I2" s="45"/>
      <c r="J2" s="46"/>
    </row>
    <row r="3" spans="1:10" ht="15" customHeight="1">
      <c r="B3" s="85" t="s">
        <v>98</v>
      </c>
      <c r="C3" s="86" t="s">
        <v>14</v>
      </c>
      <c r="D3" s="86" t="s">
        <v>9</v>
      </c>
      <c r="E3" s="86" t="s">
        <v>10</v>
      </c>
      <c r="F3" s="86" t="s">
        <v>11</v>
      </c>
      <c r="G3" s="86" t="s">
        <v>12</v>
      </c>
      <c r="H3" s="86" t="s">
        <v>13</v>
      </c>
      <c r="I3" s="87" t="s">
        <v>15</v>
      </c>
      <c r="J3" s="88" t="s">
        <v>17</v>
      </c>
    </row>
    <row r="4" spans="1:10" ht="15" customHeight="1" thickBot="1">
      <c r="B4" s="89" t="s">
        <v>131</v>
      </c>
      <c r="C4" s="90">
        <f>Grunddaten!C11+1</f>
        <v>1</v>
      </c>
      <c r="D4" s="90">
        <f>C4+1</f>
        <v>2</v>
      </c>
      <c r="E4" s="90">
        <f>D4+1</f>
        <v>3</v>
      </c>
      <c r="F4" s="90">
        <f>E4+1</f>
        <v>4</v>
      </c>
      <c r="G4" s="90">
        <f>F4+1</f>
        <v>5</v>
      </c>
      <c r="H4" s="90">
        <f>G4+1</f>
        <v>6</v>
      </c>
      <c r="I4" s="91" t="s">
        <v>16</v>
      </c>
      <c r="J4" s="92"/>
    </row>
    <row r="5" spans="1:10" ht="20.100000000000001" customHeight="1">
      <c r="B5" s="238" t="s">
        <v>132</v>
      </c>
      <c r="C5" s="72"/>
      <c r="D5" s="72"/>
      <c r="E5" s="72"/>
      <c r="F5" s="72"/>
      <c r="G5" s="72"/>
      <c r="H5" s="72"/>
      <c r="I5" s="73"/>
      <c r="J5" s="74"/>
    </row>
    <row r="6" spans="1:10" ht="15" customHeight="1">
      <c r="A6" s="38">
        <f>Mittelflussrechnung!A24+1</f>
        <v>97</v>
      </c>
      <c r="B6" s="51" t="s">
        <v>133</v>
      </c>
      <c r="C6" s="52">
        <f>Aufwand!E30</f>
        <v>0</v>
      </c>
      <c r="D6" s="52">
        <f>Aufwand!F30</f>
        <v>0</v>
      </c>
      <c r="E6" s="52">
        <f>Aufwand!G30</f>
        <v>0</v>
      </c>
      <c r="F6" s="52">
        <f>Aufwand!H30</f>
        <v>0</v>
      </c>
      <c r="G6" s="52">
        <f>Aufwand!I30</f>
        <v>0</v>
      </c>
      <c r="H6" s="52">
        <f>Aufwand!J30</f>
        <v>0</v>
      </c>
      <c r="I6" s="53"/>
      <c r="J6" s="54" t="s">
        <v>245</v>
      </c>
    </row>
    <row r="7" spans="1:10" ht="15" customHeight="1">
      <c r="A7" s="38">
        <f>A6+1</f>
        <v>98</v>
      </c>
      <c r="B7" s="239" t="s">
        <v>134</v>
      </c>
      <c r="C7" s="76">
        <f>Aufwand!E29</f>
        <v>0</v>
      </c>
      <c r="D7" s="76">
        <f>Aufwand!F29</f>
        <v>0</v>
      </c>
      <c r="E7" s="76">
        <f>Aufwand!G29</f>
        <v>0</v>
      </c>
      <c r="F7" s="76">
        <f>Aufwand!H29</f>
        <v>0</v>
      </c>
      <c r="G7" s="76">
        <f>Aufwand!I29</f>
        <v>0</v>
      </c>
      <c r="H7" s="76">
        <f>Aufwand!J29</f>
        <v>0</v>
      </c>
      <c r="I7" s="77"/>
      <c r="J7" s="78" t="s">
        <v>246</v>
      </c>
    </row>
    <row r="8" spans="1:10" ht="15" customHeight="1" thickBot="1">
      <c r="A8" s="38">
        <f t="shared" ref="A8:A25" si="0">A7+1</f>
        <v>99</v>
      </c>
      <c r="B8" s="268" t="s">
        <v>189</v>
      </c>
      <c r="C8" s="271">
        <f>Aufwand!E31</f>
        <v>0</v>
      </c>
      <c r="D8" s="271">
        <f>Aufwand!F31</f>
        <v>0</v>
      </c>
      <c r="E8" s="271">
        <f>Aufwand!G31</f>
        <v>0</v>
      </c>
      <c r="F8" s="271">
        <f>Aufwand!H31</f>
        <v>0</v>
      </c>
      <c r="G8" s="271">
        <f>Aufwand!I31</f>
        <v>0</v>
      </c>
      <c r="H8" s="271">
        <f>Aufwand!J31</f>
        <v>0</v>
      </c>
      <c r="I8" s="69"/>
      <c r="J8" s="70" t="s">
        <v>245</v>
      </c>
    </row>
    <row r="9" spans="1:10" ht="20.100000000000001" customHeight="1">
      <c r="B9" s="240" t="s">
        <v>140</v>
      </c>
      <c r="C9" s="72"/>
      <c r="D9" s="72"/>
      <c r="E9" s="72"/>
      <c r="F9" s="72"/>
      <c r="G9" s="72"/>
      <c r="H9" s="72"/>
      <c r="I9" s="73"/>
      <c r="J9" s="74"/>
    </row>
    <row r="10" spans="1:10" ht="15" customHeight="1">
      <c r="A10" s="38">
        <f>A8+1</f>
        <v>100</v>
      </c>
      <c r="B10" s="51" t="s">
        <v>135</v>
      </c>
      <c r="C10" s="52">
        <f>'Investitionen - Finanzierung'!G28</f>
        <v>0</v>
      </c>
      <c r="D10" s="52">
        <f>'Investitionen - Finanzierung'!I28</f>
        <v>0</v>
      </c>
      <c r="E10" s="52">
        <f>'Investitionen - Finanzierung'!K28</f>
        <v>0</v>
      </c>
      <c r="F10" s="52">
        <f>'Investitionen - Finanzierung'!M28</f>
        <v>0</v>
      </c>
      <c r="G10" s="52">
        <f>'Investitionen - Finanzierung'!O28</f>
        <v>0</v>
      </c>
      <c r="H10" s="52">
        <f>'Investitionen - Finanzierung'!Q28</f>
        <v>0</v>
      </c>
      <c r="I10" s="53"/>
      <c r="J10" s="54" t="s">
        <v>181</v>
      </c>
    </row>
    <row r="11" spans="1:10" ht="15" customHeight="1" thickBot="1">
      <c r="A11" s="38">
        <f t="shared" si="0"/>
        <v>101</v>
      </c>
      <c r="B11" s="113" t="s">
        <v>136</v>
      </c>
      <c r="C11" s="138">
        <f>Anlagen!D28</f>
        <v>0</v>
      </c>
      <c r="D11" s="138">
        <f>Anlagen!F28</f>
        <v>0</v>
      </c>
      <c r="E11" s="138">
        <f>Anlagen!H28</f>
        <v>0</v>
      </c>
      <c r="F11" s="138">
        <f>Anlagen!J28</f>
        <v>0</v>
      </c>
      <c r="G11" s="138">
        <f>Anlagen!L28</f>
        <v>0</v>
      </c>
      <c r="H11" s="138">
        <f>Anlagen!N28</f>
        <v>0</v>
      </c>
      <c r="I11" s="116"/>
      <c r="J11" s="117" t="s">
        <v>182</v>
      </c>
    </row>
    <row r="12" spans="1:10" ht="20.100000000000001" customHeight="1">
      <c r="B12" s="241" t="s">
        <v>137</v>
      </c>
      <c r="C12" s="149"/>
      <c r="D12" s="149"/>
      <c r="E12" s="149"/>
      <c r="F12" s="149"/>
      <c r="G12" s="149"/>
      <c r="H12" s="149"/>
      <c r="I12" s="242"/>
      <c r="J12" s="243"/>
    </row>
    <row r="13" spans="1:10" ht="15" customHeight="1">
      <c r="A13" s="38">
        <f>A11+1</f>
        <v>102</v>
      </c>
      <c r="B13" s="51" t="s">
        <v>6</v>
      </c>
      <c r="C13" s="52">
        <f>Mittelflussrechnung!D22*-1</f>
        <v>0</v>
      </c>
      <c r="D13" s="52">
        <f>Mittelflussrechnung!E22*-1</f>
        <v>0</v>
      </c>
      <c r="E13" s="52">
        <f>Mittelflussrechnung!F22*-1</f>
        <v>0</v>
      </c>
      <c r="F13" s="52">
        <f>Mittelflussrechnung!G22*-1</f>
        <v>0</v>
      </c>
      <c r="G13" s="52">
        <f>Mittelflussrechnung!H22*-1</f>
        <v>0</v>
      </c>
      <c r="H13" s="52">
        <f>Mittelflussrechnung!I22*-1</f>
        <v>0</v>
      </c>
      <c r="I13" s="53" t="s">
        <v>100</v>
      </c>
      <c r="J13" s="54" t="s">
        <v>185</v>
      </c>
    </row>
    <row r="14" spans="1:10" ht="15" customHeight="1">
      <c r="A14" s="38">
        <f t="shared" si="0"/>
        <v>103</v>
      </c>
      <c r="B14" s="239" t="s">
        <v>138</v>
      </c>
      <c r="C14" s="76">
        <f>Bestandesrechnung!D15+Bestandesrechnung!D16</f>
        <v>0</v>
      </c>
      <c r="D14" s="76">
        <f>Bestandesrechnung!E15+Bestandesrechnung!E16</f>
        <v>0</v>
      </c>
      <c r="E14" s="76">
        <f>Bestandesrechnung!F15+Bestandesrechnung!F16</f>
        <v>0</v>
      </c>
      <c r="F14" s="76">
        <f>Bestandesrechnung!G15+Bestandesrechnung!G16</f>
        <v>0</v>
      </c>
      <c r="G14" s="76">
        <f>Bestandesrechnung!H15+Bestandesrechnung!H16</f>
        <v>0</v>
      </c>
      <c r="H14" s="76">
        <f>Bestandesrechnung!I15+Bestandesrechnung!I16</f>
        <v>0</v>
      </c>
      <c r="I14" s="77"/>
      <c r="J14" s="78" t="s">
        <v>217</v>
      </c>
    </row>
    <row r="15" spans="1:10" ht="15" customHeight="1" thickBot="1">
      <c r="A15" s="38">
        <f t="shared" si="0"/>
        <v>104</v>
      </c>
      <c r="B15" s="268" t="s">
        <v>139</v>
      </c>
      <c r="C15" s="271">
        <f t="shared" ref="C15:H15" si="1">SUM(C13:C14)</f>
        <v>0</v>
      </c>
      <c r="D15" s="271">
        <f t="shared" si="1"/>
        <v>0</v>
      </c>
      <c r="E15" s="271">
        <f t="shared" si="1"/>
        <v>0</v>
      </c>
      <c r="F15" s="271">
        <f t="shared" si="1"/>
        <v>0</v>
      </c>
      <c r="G15" s="271">
        <f t="shared" si="1"/>
        <v>0</v>
      </c>
      <c r="H15" s="271">
        <f t="shared" si="1"/>
        <v>0</v>
      </c>
      <c r="I15" s="69" t="s">
        <v>259</v>
      </c>
      <c r="J15" s="70"/>
    </row>
    <row r="16" spans="1:10" ht="20.100000000000001" customHeight="1">
      <c r="B16" s="241" t="s">
        <v>141</v>
      </c>
      <c r="C16" s="149"/>
      <c r="D16" s="149"/>
      <c r="E16" s="149"/>
      <c r="F16" s="149"/>
      <c r="G16" s="149"/>
      <c r="H16" s="149"/>
      <c r="I16" s="242"/>
      <c r="J16" s="243"/>
    </row>
    <row r="17" spans="1:10" ht="15" customHeight="1">
      <c r="A17" s="38">
        <f>A15+1</f>
        <v>105</v>
      </c>
      <c r="B17" s="51" t="s">
        <v>142</v>
      </c>
      <c r="C17" s="52">
        <f>'Investitionen - Abschreibungen'!G22</f>
        <v>0</v>
      </c>
      <c r="D17" s="52">
        <f>'Investitionen - Abschreibungen'!H22</f>
        <v>0</v>
      </c>
      <c r="E17" s="52">
        <f>'Investitionen - Abschreibungen'!I22</f>
        <v>0</v>
      </c>
      <c r="F17" s="52">
        <f>'Investitionen - Abschreibungen'!J22</f>
        <v>0</v>
      </c>
      <c r="G17" s="52">
        <f>'Investitionen - Abschreibungen'!K22</f>
        <v>0</v>
      </c>
      <c r="H17" s="52">
        <f>'Investitionen - Abschreibungen'!L22</f>
        <v>0</v>
      </c>
      <c r="I17" s="53"/>
      <c r="J17" s="54" t="s">
        <v>186</v>
      </c>
    </row>
    <row r="18" spans="1:10" ht="15" customHeight="1">
      <c r="A18" s="38">
        <f t="shared" si="0"/>
        <v>106</v>
      </c>
      <c r="B18" s="51" t="s">
        <v>143</v>
      </c>
      <c r="C18" s="52">
        <f>Mittelflussrechnung!D20*-1</f>
        <v>0</v>
      </c>
      <c r="D18" s="52">
        <f>Mittelflussrechnung!E20*-1</f>
        <v>0</v>
      </c>
      <c r="E18" s="52">
        <f>Mittelflussrechnung!F20*-1</f>
        <v>0</v>
      </c>
      <c r="F18" s="52">
        <f>Mittelflussrechnung!G20*-1</f>
        <v>0</v>
      </c>
      <c r="G18" s="52">
        <f>Mittelflussrechnung!H20*-1</f>
        <v>0</v>
      </c>
      <c r="H18" s="52">
        <f>Mittelflussrechnung!I20*-1</f>
        <v>0</v>
      </c>
      <c r="I18" s="53" t="s">
        <v>100</v>
      </c>
      <c r="J18" s="54" t="s">
        <v>257</v>
      </c>
    </row>
    <row r="19" spans="1:10" ht="15" customHeight="1">
      <c r="A19" s="38">
        <f t="shared" si="0"/>
        <v>107</v>
      </c>
      <c r="B19" s="239" t="s">
        <v>144</v>
      </c>
      <c r="C19" s="76">
        <f>'Investitionen - Finanzierung'!H28+Anlagen!E28</f>
        <v>0</v>
      </c>
      <c r="D19" s="76">
        <f>'Investitionen - Finanzierung'!J28+Anlagen!G28</f>
        <v>0</v>
      </c>
      <c r="E19" s="76">
        <f>'Investitionen - Finanzierung'!L28+Anlagen!I28</f>
        <v>0</v>
      </c>
      <c r="F19" s="76">
        <f>'Investitionen - Finanzierung'!N28+Anlagen!K28</f>
        <v>0</v>
      </c>
      <c r="G19" s="76">
        <f>'Investitionen - Finanzierung'!P28+Anlagen!M28</f>
        <v>0</v>
      </c>
      <c r="H19" s="76">
        <f>'Investitionen - Finanzierung'!R28+Anlagen!O28</f>
        <v>0</v>
      </c>
      <c r="I19" s="77"/>
      <c r="J19" s="78" t="s">
        <v>187</v>
      </c>
    </row>
    <row r="20" spans="1:10" ht="15" customHeight="1">
      <c r="A20" s="38">
        <f t="shared" si="0"/>
        <v>108</v>
      </c>
      <c r="B20" s="244" t="s">
        <v>145</v>
      </c>
      <c r="C20" s="245">
        <f t="shared" ref="C20:H20" si="2">SUM(C17:C19)</f>
        <v>0</v>
      </c>
      <c r="D20" s="245">
        <f t="shared" si="2"/>
        <v>0</v>
      </c>
      <c r="E20" s="245">
        <f t="shared" si="2"/>
        <v>0</v>
      </c>
      <c r="F20" s="245">
        <f t="shared" si="2"/>
        <v>0</v>
      </c>
      <c r="G20" s="245">
        <f t="shared" si="2"/>
        <v>0</v>
      </c>
      <c r="H20" s="245">
        <f t="shared" si="2"/>
        <v>0</v>
      </c>
      <c r="I20" s="246" t="s">
        <v>260</v>
      </c>
      <c r="J20" s="247"/>
    </row>
    <row r="21" spans="1:10" ht="15" customHeight="1">
      <c r="A21" s="38">
        <f t="shared" si="0"/>
        <v>109</v>
      </c>
      <c r="B21" s="248" t="s">
        <v>189</v>
      </c>
      <c r="C21" s="249">
        <f t="shared" ref="C21:H21" si="3">C8</f>
        <v>0</v>
      </c>
      <c r="D21" s="249">
        <f t="shared" si="3"/>
        <v>0</v>
      </c>
      <c r="E21" s="249">
        <f t="shared" si="3"/>
        <v>0</v>
      </c>
      <c r="F21" s="249">
        <f t="shared" si="3"/>
        <v>0</v>
      </c>
      <c r="G21" s="249">
        <f t="shared" si="3"/>
        <v>0</v>
      </c>
      <c r="H21" s="249">
        <f t="shared" si="3"/>
        <v>0</v>
      </c>
      <c r="I21" s="250"/>
      <c r="J21" s="251" t="s">
        <v>258</v>
      </c>
    </row>
    <row r="22" spans="1:10" ht="15" customHeight="1" thickBot="1">
      <c r="A22" s="38">
        <f t="shared" si="0"/>
        <v>110</v>
      </c>
      <c r="B22" s="268" t="s">
        <v>192</v>
      </c>
      <c r="C22" s="271">
        <f t="shared" ref="C22:H22" si="4">C21-C20</f>
        <v>0</v>
      </c>
      <c r="D22" s="271">
        <f t="shared" si="4"/>
        <v>0</v>
      </c>
      <c r="E22" s="271">
        <f t="shared" si="4"/>
        <v>0</v>
      </c>
      <c r="F22" s="271">
        <f t="shared" si="4"/>
        <v>0</v>
      </c>
      <c r="G22" s="271">
        <f t="shared" si="4"/>
        <v>0</v>
      </c>
      <c r="H22" s="271">
        <f t="shared" si="4"/>
        <v>0</v>
      </c>
      <c r="I22" s="69" t="s">
        <v>261</v>
      </c>
      <c r="J22" s="70"/>
    </row>
    <row r="23" spans="1:10" ht="20.100000000000001" customHeight="1">
      <c r="B23" s="241" t="s">
        <v>146</v>
      </c>
      <c r="C23" s="149"/>
      <c r="D23" s="149"/>
      <c r="E23" s="149"/>
      <c r="F23" s="149"/>
      <c r="G23" s="149"/>
      <c r="H23" s="149"/>
      <c r="I23" s="242"/>
      <c r="J23" s="243"/>
    </row>
    <row r="24" spans="1:10" ht="15" customHeight="1" thickBot="1">
      <c r="A24" s="38">
        <f>A22+1</f>
        <v>111</v>
      </c>
      <c r="B24" s="239" t="s">
        <v>149</v>
      </c>
      <c r="C24" s="76">
        <f>Aufwand!E21</f>
        <v>0</v>
      </c>
      <c r="D24" s="76">
        <f>Aufwand!F21</f>
        <v>0</v>
      </c>
      <c r="E24" s="76">
        <f>Aufwand!G21</f>
        <v>0</v>
      </c>
      <c r="F24" s="76">
        <f>Aufwand!H21</f>
        <v>0</v>
      </c>
      <c r="G24" s="76">
        <f>Aufwand!I21</f>
        <v>0</v>
      </c>
      <c r="H24" s="76">
        <f>Aufwand!J21</f>
        <v>0</v>
      </c>
      <c r="I24" s="77"/>
      <c r="J24" s="78" t="s">
        <v>227</v>
      </c>
    </row>
    <row r="25" spans="1:10" s="254" customFormat="1" ht="20.100000000000001" customHeight="1" thickBot="1">
      <c r="A25" s="237">
        <f t="shared" si="0"/>
        <v>112</v>
      </c>
      <c r="B25" s="269" t="s">
        <v>147</v>
      </c>
      <c r="C25" s="270">
        <f>Bestandesrechnung!C18-Bestandesrechnung!C13+C22+C24</f>
        <v>0</v>
      </c>
      <c r="D25" s="270">
        <f>C25+D22+D24</f>
        <v>0</v>
      </c>
      <c r="E25" s="270">
        <f>D25+E22+E24</f>
        <v>0</v>
      </c>
      <c r="F25" s="270">
        <f>E25+F22+F24</f>
        <v>0</v>
      </c>
      <c r="G25" s="270">
        <f>F25+G22+G24</f>
        <v>0</v>
      </c>
      <c r="H25" s="270">
        <f>G25+H22+H24</f>
        <v>0</v>
      </c>
      <c r="I25" s="252" t="s">
        <v>262</v>
      </c>
      <c r="J25" s="253"/>
    </row>
    <row r="27" spans="1:10" ht="15" customHeight="1">
      <c r="B27" s="192"/>
    </row>
  </sheetData>
  <sheetProtection sheet="1" objects="1" scenarios="1"/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6" orientation="landscape" r:id="rId1"/>
  <headerFooter alignWithMargins="0">
    <oddHeader>&amp;L&amp;8Finanzplan Kirchgemeinde&amp;R&amp;8AGR/KPG</oddHeader>
    <oddFooter>&amp;L&amp;8Ergebnisse&amp;R&amp;8V.2006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10</vt:i4>
      </vt:variant>
    </vt:vector>
  </HeadingPairs>
  <TitlesOfParts>
    <vt:vector size="22" baseType="lpstr">
      <vt:lpstr>Grunddaten</vt:lpstr>
      <vt:lpstr>Bestandesrechnung</vt:lpstr>
      <vt:lpstr>Steuern - Ertrag</vt:lpstr>
      <vt:lpstr>Aufwand</vt:lpstr>
      <vt:lpstr>Investitionen - Finanzierung</vt:lpstr>
      <vt:lpstr>Investitionen - Abschreibungen</vt:lpstr>
      <vt:lpstr>Anlagen</vt:lpstr>
      <vt:lpstr>Mittelflussrechnung</vt:lpstr>
      <vt:lpstr>Ergebnisse</vt:lpstr>
      <vt:lpstr>Grafiken</vt:lpstr>
      <vt:lpstr>Tabelle1</vt:lpstr>
      <vt:lpstr>Tabelle2</vt:lpstr>
      <vt:lpstr>Anlagen!Druckbereich</vt:lpstr>
      <vt:lpstr>Aufwand!Druckbereich</vt:lpstr>
      <vt:lpstr>Bestandesrechnung!Druckbereich</vt:lpstr>
      <vt:lpstr>Ergebnisse!Druckbereich</vt:lpstr>
      <vt:lpstr>Grafiken!Druckbereich</vt:lpstr>
      <vt:lpstr>Grunddaten!Druckbereich</vt:lpstr>
      <vt:lpstr>'Investitionen - Abschreibungen'!Druckbereich</vt:lpstr>
      <vt:lpstr>'Investitionen - Finanzierung'!Druckbereich</vt:lpstr>
      <vt:lpstr>Mittelflussrechnung!Druckbereich</vt:lpstr>
      <vt:lpstr>'Steuern - Ertrag'!Druckbereich</vt:lpstr>
    </vt:vector>
  </TitlesOfParts>
  <Company>JGK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ZiehliS</dc:creator>
  <dc:description>Version 2006</dc:description>
  <cp:lastModifiedBy>Trudi Bättig</cp:lastModifiedBy>
  <cp:lastPrinted>2010-04-12T12:07:05Z</cp:lastPrinted>
  <dcterms:created xsi:type="dcterms:W3CDTF">2000-07-05T06:02:22Z</dcterms:created>
  <dcterms:modified xsi:type="dcterms:W3CDTF">2012-09-17T08:52:03Z</dcterms:modified>
</cp:coreProperties>
</file>