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15" windowWidth="11535" windowHeight="6495"/>
  </bookViews>
  <sheets>
    <sheet name="Leistungsvereinbarung" sheetId="8" r:id="rId1"/>
  </sheets>
  <definedNames>
    <definedName name="_xlnm.Print_Area" localSheetId="0">Leistungsvereinbarung!$A$1:$F$41</definedName>
  </definedNames>
  <calcPr calcId="145621"/>
</workbook>
</file>

<file path=xl/calcChain.xml><?xml version="1.0" encoding="utf-8"?>
<calcChain xmlns="http://schemas.openxmlformats.org/spreadsheetml/2006/main">
  <c r="D59" i="8" l="1"/>
  <c r="E53" i="8"/>
  <c r="E52" i="8"/>
  <c r="D52" i="8"/>
  <c r="D54" i="8" s="1"/>
  <c r="E35" i="8"/>
  <c r="F28" i="8"/>
  <c r="F27" i="8"/>
  <c r="F26" i="8"/>
  <c r="F25" i="8"/>
  <c r="F24" i="8"/>
  <c r="F23" i="8"/>
  <c r="F20" i="8"/>
  <c r="F19" i="8"/>
  <c r="F18" i="8"/>
  <c r="F17" i="8"/>
  <c r="F16" i="8"/>
  <c r="F10" i="8"/>
  <c r="E34" i="8" s="1"/>
  <c r="E29" i="8" l="1"/>
  <c r="F29" i="8" s="1"/>
  <c r="F31" i="8" s="1"/>
  <c r="E37" i="8" s="1"/>
  <c r="E54" i="8"/>
  <c r="F54" i="8" s="1"/>
  <c r="F7" i="8" s="1"/>
  <c r="F8" i="8" s="1"/>
  <c r="F33" i="8" l="1"/>
  <c r="F35" i="8" s="1"/>
  <c r="F34" i="8" l="1"/>
  <c r="F37" i="8" s="1"/>
  <c r="F38" i="8" s="1"/>
</calcChain>
</file>

<file path=xl/sharedStrings.xml><?xml version="1.0" encoding="utf-8"?>
<sst xmlns="http://schemas.openxmlformats.org/spreadsheetml/2006/main" count="124" uniqueCount="115">
  <si>
    <t>1.3</t>
  </si>
  <si>
    <t>1.4</t>
  </si>
  <si>
    <t>2.3</t>
  </si>
  <si>
    <t>2.4</t>
  </si>
  <si>
    <t>Anzahl</t>
  </si>
  <si>
    <t>Feiertagsentschädigung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</si>
  <si>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</si>
  <si>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</si>
  <si>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</si>
  <si>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</si>
  <si>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</si>
  <si>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</si>
  <si>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</si>
  <si>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</si>
  <si>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</si>
  <si>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</si>
  <si>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</si>
  <si>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</si>
  <si>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</si>
  <si>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</si>
  <si>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</si>
  <si>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</si>
  <si>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</si>
  <si>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</si>
  <si>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</si>
  <si>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</si>
  <si>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</si>
  <si>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</si>
  <si>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</si>
  <si>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</si>
  <si>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</si>
  <si>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</si>
  <si>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</si>
  <si>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</si>
  <si>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</si>
  <si>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</si>
  <si>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</si>
  <si>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</si>
  <si>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</si>
  <si>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</si>
  <si>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</si>
  <si>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</si>
  <si>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</si>
  <si>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</si>
  <si>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</si>
  <si>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</si>
  <si>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</si>
  <si>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B</t>
  </si>
  <si>
    <t>C</t>
  </si>
  <si>
    <t>D</t>
  </si>
  <si>
    <t>A</t>
  </si>
  <si>
    <t>Ba</t>
  </si>
  <si>
    <t>Geben Sie die Anzahl Ferienwochen ein (4, 5 oder 6)</t>
  </si>
  <si>
    <t>Geben Sie den Teuerungsindex ein (gemäss Landeskirche)</t>
  </si>
  <si>
    <t>Datum:</t>
  </si>
  <si>
    <t>Ferienentschädigung</t>
  </si>
  <si>
    <t>Total</t>
  </si>
  <si>
    <t>2.</t>
  </si>
  <si>
    <t>2.1.1</t>
  </si>
  <si>
    <t>2.1.2</t>
  </si>
  <si>
    <t>2.2.1</t>
  </si>
  <si>
    <t>2.2.2</t>
  </si>
  <si>
    <t>1.</t>
  </si>
  <si>
    <t>Individuelle Leistungsvereinbarung</t>
  </si>
  <si>
    <t>Kalenderjahr:</t>
  </si>
  <si>
    <t>Geben Sie die Diplomstufe ein (A / Ba=Bachelor / B / C / D)</t>
  </si>
  <si>
    <t>Geben Sie die Anzahl Erfahrungsjahre ein (0 bis 40)</t>
  </si>
  <si>
    <t>ORGANIST/IN</t>
  </si>
  <si>
    <t>CHORLEITER/IN</t>
  </si>
  <si>
    <t>Eingabe der Einstufungen</t>
  </si>
  <si>
    <t>Lohnzuschlag aus den Erfahrungsjahren in % der Bandbreite</t>
  </si>
  <si>
    <t>Grundlohn</t>
  </si>
  <si>
    <r>
      <t>Total Jahresbruttolohn</t>
    </r>
    <r>
      <rPr>
        <b/>
        <sz val="10"/>
        <rFont val="Arial"/>
        <family val="2"/>
      </rPr>
      <t xml:space="preserve"> (inkl. 13. Monatslohn)</t>
    </r>
  </si>
  <si>
    <t>Grundbesoldung 100%</t>
  </si>
  <si>
    <t>Index 2009</t>
  </si>
  <si>
    <t>Bandbreite</t>
  </si>
  <si>
    <t>1.1</t>
  </si>
  <si>
    <t>1.2</t>
  </si>
  <si>
    <r>
      <t xml:space="preserve">Orgelspiel im Gottesdienst inkl. Vorprobe </t>
    </r>
    <r>
      <rPr>
        <sz val="9"/>
        <rFont val="Arial"/>
        <family val="2"/>
      </rPr>
      <t>mit Begleitung von Chor/Instrument/Sologesang</t>
    </r>
  </si>
  <si>
    <r>
      <t>Direktion im Gottesdienst</t>
    </r>
    <r>
      <rPr>
        <sz val="9"/>
        <rFont val="Arial"/>
        <family val="2"/>
      </rPr>
      <t xml:space="preserve"> inkl. Vorprobe mit Chor/Orchester </t>
    </r>
  </si>
  <si>
    <r>
      <t xml:space="preserve">Direktion und Orgelspiel im Gottesdienst inkl. Vorprobe </t>
    </r>
    <r>
      <rPr>
        <sz val="9"/>
        <rFont val="Arial"/>
        <family val="2"/>
      </rPr>
      <t>mit Chor/Orchester</t>
    </r>
  </si>
  <si>
    <r>
      <t xml:space="preserve">Direktion und Orgelspiel im Gottesdienst inkl. Vorprobe </t>
    </r>
    <r>
      <rPr>
        <sz val="9"/>
        <rFont val="Arial"/>
        <family val="2"/>
      </rPr>
      <t xml:space="preserve">mit Jugendchor </t>
    </r>
  </si>
  <si>
    <r>
      <t xml:space="preserve">Orgelspiel im Gottesdienst </t>
    </r>
    <r>
      <rPr>
        <sz val="9"/>
        <rFont val="Arial"/>
        <family val="2"/>
      </rPr>
      <t>nur mit Begleitung des Gemeindegesangs</t>
    </r>
  </si>
  <si>
    <t>Geben Sie den Satz aus der Toleranzbreite an (von 95% bis 105%)</t>
  </si>
  <si>
    <t>Erf.Jahre</t>
  </si>
  <si>
    <t>Prozente der Bandbreite</t>
  </si>
  <si>
    <t>Grundbesoldung bei 100% - Anstellung</t>
  </si>
  <si>
    <t>Grundbesoldung mit Toleranz</t>
  </si>
  <si>
    <t>Diplomsufen</t>
  </si>
  <si>
    <t>Grund-besoldung</t>
  </si>
  <si>
    <t>oben gewählte Werte</t>
  </si>
  <si>
    <t>Total Anstellungsprozente ohne Ferien-/Feiertagsentschädigung</t>
  </si>
  <si>
    <t>KG/Pfarrei:</t>
  </si>
  <si>
    <t>Peter Muster</t>
  </si>
  <si>
    <t>Tribschenstr. 2, 6006 Luzern</t>
  </si>
  <si>
    <t xml:space="preserve">%-Ansatz </t>
  </si>
  <si>
    <r>
      <t xml:space="preserve">Kleine Begleit-Probe </t>
    </r>
    <r>
      <rPr>
        <sz val="9"/>
        <rFont val="Arial"/>
        <family val="2"/>
      </rPr>
      <t>mit Chor/Instrument/Sologesang/Kantor/ Katechese-Klasse (mindestens 40 / höchstens 80 Minuten)</t>
    </r>
  </si>
  <si>
    <r>
      <t xml:space="preserve">Grosse Begleit-Probe </t>
    </r>
    <r>
      <rPr>
        <sz val="9"/>
        <rFont val="Arial"/>
        <family val="2"/>
      </rPr>
      <t>mit Chor/Orchester
(80 Minuten und mehr)</t>
    </r>
  </si>
  <si>
    <r>
      <t xml:space="preserve">Direktion im Gottesdienst </t>
    </r>
    <r>
      <rPr>
        <sz val="9"/>
        <rFont val="Arial"/>
        <family val="2"/>
      </rPr>
      <t>mit Jugendchor inkl. Vorprobe</t>
    </r>
  </si>
  <si>
    <r>
      <t xml:space="preserve">Grosse Dirigierprobe </t>
    </r>
    <r>
      <rPr>
        <sz val="9"/>
        <rFont val="Arial"/>
        <family val="2"/>
      </rPr>
      <t>mit Chor/Orchester 
(80 Minuten und mehr)</t>
    </r>
  </si>
  <si>
    <t>Bruttolohn pro Monat (inkl. 13. Monatslohn)</t>
  </si>
  <si>
    <t>Pfarreileitung:                   Kirchgemeinde:</t>
  </si>
  <si>
    <t>Der/die Arbeitnehmer/in:</t>
  </si>
  <si>
    <t xml:space="preserve">        Dienstart</t>
  </si>
  <si>
    <t>Fertiggestellt am 15.9.2010 von Hubert Fuchs</t>
  </si>
  <si>
    <t>Luzern / St. Paul</t>
  </si>
  <si>
    <t>Name/Vorname:</t>
  </si>
  <si>
    <t>Adresse:</t>
  </si>
  <si>
    <r>
      <t xml:space="preserve">Kleine Dirigierprobe </t>
    </r>
    <r>
      <rPr>
        <sz val="9"/>
        <rFont val="Arial"/>
        <family val="2"/>
      </rPr>
      <t>mit Chor/Jugendchor/Katechese-Klasse/Orchester (mindestens 40 / höchstens 80 Minuten)</t>
    </r>
  </si>
  <si>
    <t>2017</t>
  </si>
  <si>
    <t>Teuerungsfaktor im gewählten Jahr</t>
  </si>
  <si>
    <t>1.5</t>
  </si>
  <si>
    <t>2.5</t>
  </si>
  <si>
    <t>Leitungszulage für Chorleiter (20%  des Chorleiterpensums)</t>
  </si>
  <si>
    <t>Leitungszulage für Hauptorganist (Prozente der 100%-Stelle)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</si>
</sst>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0.0"/>
    <numFmt numFmtId="167" formatCode="0.000%"/>
    <numFmt numFmtId="168" formatCode="&quot;SFr.&quot;\ #,##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5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2" fontId="0" fillId="0" borderId="0"/>
    <xf numFmtId="0" fontId="7" fillId="0" borderId="0"/>
    <xf numFmtId="0" fontId="15" fillId="0" borderId="0"/>
  </cellStyleXfs>
  <cellXfs count="224">
    <xf numFmtId="2" fontId="0" fillId="0" borderId="0" xfId="0"/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11" xfId="1" applyFont="1" applyFill="1" applyBorder="1" applyAlignment="1" applyProtection="1">
      <alignment horizontal="center" vertical="center"/>
      <protection locked="0"/>
    </xf>
    <xf numFmtId="0" fontId="9" fillId="2" borderId="13" xfId="1" applyFont="1" applyFill="1" applyBorder="1" applyAlignment="1" applyProtection="1">
      <alignment horizontal="center" vertical="center"/>
      <protection locked="0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9" fillId="4" borderId="13" xfId="1" applyFont="1" applyFill="1" applyBorder="1" applyAlignment="1" applyProtection="1">
      <alignment horizontal="center" vertical="center"/>
      <protection locked="0"/>
    </xf>
    <xf numFmtId="9" fontId="4" fillId="3" borderId="18" xfId="0" applyNumberFormat="1" applyFont="1" applyFill="1" applyBorder="1" applyAlignment="1" applyProtection="1">
      <alignment horizontal="center" vertical="center"/>
      <protection locked="0"/>
    </xf>
    <xf numFmtId="2" fontId="11" fillId="0" borderId="2" xfId="0" applyFont="1" applyBorder="1" applyAlignment="1" applyProtection="1">
      <alignment horizontal="left" vertical="center" wrapText="1"/>
      <protection hidden="1"/>
    </xf>
    <xf numFmtId="2" fontId="3" fillId="0" borderId="0" xfId="0" applyFont="1" applyBorder="1" applyAlignment="1" applyProtection="1">
      <alignment vertical="top" wrapText="1"/>
      <protection hidden="1"/>
    </xf>
    <xf numFmtId="41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41" fontId="1" fillId="0" borderId="28" xfId="0" applyNumberFormat="1" applyFont="1" applyBorder="1" applyAlignment="1" applyProtection="1">
      <alignment horizontal="center" vertical="center"/>
      <protection hidden="1"/>
    </xf>
    <xf numFmtId="41" fontId="1" fillId="6" borderId="28" xfId="0" applyNumberFormat="1" applyFont="1" applyFill="1" applyBorder="1" applyAlignment="1" applyProtection="1">
      <alignment horizontal="right" vertical="center"/>
      <protection hidden="1"/>
    </xf>
    <xf numFmtId="41" fontId="1" fillId="6" borderId="28" xfId="0" applyNumberFormat="1" applyFont="1" applyFill="1" applyBorder="1" applyAlignment="1" applyProtection="1">
      <alignment horizontal="center" vertical="center"/>
      <protection hidden="1"/>
    </xf>
    <xf numFmtId="10" fontId="9" fillId="0" borderId="28" xfId="0" applyNumberFormat="1" applyFont="1" applyBorder="1" applyAlignment="1" applyProtection="1">
      <alignment horizontal="right" vertical="center"/>
      <protection hidden="1"/>
    </xf>
    <xf numFmtId="2" fontId="0" fillId="0" borderId="0" xfId="0" applyAlignment="1" applyProtection="1">
      <protection hidden="1"/>
    </xf>
    <xf numFmtId="2" fontId="2" fillId="0" borderId="13" xfId="0" applyFont="1" applyBorder="1" applyAlignment="1" applyProtection="1">
      <alignment vertical="center" wrapText="1"/>
      <protection hidden="1"/>
    </xf>
    <xf numFmtId="10" fontId="2" fillId="0" borderId="13" xfId="0" applyNumberFormat="1" applyFont="1" applyBorder="1" applyAlignment="1" applyProtection="1">
      <alignment horizontal="center" vertical="center" wrapText="1"/>
      <protection hidden="1"/>
    </xf>
    <xf numFmtId="2" fontId="2" fillId="0" borderId="13" xfId="0" applyFont="1" applyBorder="1" applyAlignment="1" applyProtection="1">
      <alignment horizontal="center" vertical="center"/>
      <protection hidden="1"/>
    </xf>
    <xf numFmtId="10" fontId="4" fillId="0" borderId="13" xfId="0" applyNumberFormat="1" applyFont="1" applyBorder="1" applyAlignment="1" applyProtection="1">
      <alignment horizontal="center" vertical="center"/>
      <protection hidden="1"/>
    </xf>
    <xf numFmtId="2" fontId="4" fillId="0" borderId="1" xfId="0" applyFont="1" applyBorder="1" applyAlignment="1" applyProtection="1">
      <alignment vertical="center"/>
      <protection hidden="1"/>
    </xf>
    <xf numFmtId="2" fontId="4" fillId="0" borderId="0" xfId="0" applyFont="1" applyBorder="1" applyAlignment="1" applyProtection="1">
      <alignment vertical="center"/>
      <protection hidden="1"/>
    </xf>
    <xf numFmtId="10" fontId="4" fillId="0" borderId="0" xfId="0" applyNumberFormat="1" applyFont="1" applyBorder="1" applyAlignment="1" applyProtection="1">
      <alignment horizontal="right" vertical="center"/>
      <protection hidden="1"/>
    </xf>
    <xf numFmtId="2" fontId="2" fillId="0" borderId="0" xfId="0" applyFont="1" applyBorder="1" applyAlignment="1" applyProtection="1">
      <alignment horizontal="center" vertical="center"/>
      <protection hidden="1"/>
    </xf>
    <xf numFmtId="1" fontId="5" fillId="0" borderId="49" xfId="0" applyNumberFormat="1" applyFont="1" applyBorder="1" applyAlignment="1" applyProtection="1">
      <alignment vertical="top"/>
      <protection hidden="1"/>
    </xf>
    <xf numFmtId="166" fontId="5" fillId="0" borderId="0" xfId="0" applyNumberFormat="1" applyFont="1" applyBorder="1" applyProtection="1">
      <protection hidden="1"/>
    </xf>
    <xf numFmtId="1" fontId="5" fillId="0" borderId="11" xfId="0" applyNumberFormat="1" applyFont="1" applyBorder="1" applyAlignment="1" applyProtection="1">
      <alignment vertical="top"/>
      <protection hidden="1"/>
    </xf>
    <xf numFmtId="166" fontId="5" fillId="0" borderId="48" xfId="0" applyNumberFormat="1" applyFont="1" applyBorder="1" applyProtection="1">
      <protection hidden="1"/>
    </xf>
    <xf numFmtId="1" fontId="2" fillId="0" borderId="49" xfId="0" applyNumberFormat="1" applyFont="1" applyBorder="1" applyAlignment="1" applyProtection="1">
      <alignment vertical="top"/>
      <protection hidden="1"/>
    </xf>
    <xf numFmtId="2" fontId="2" fillId="0" borderId="49" xfId="0" applyNumberFormat="1" applyFont="1" applyBorder="1" applyProtection="1">
      <protection hidden="1"/>
    </xf>
    <xf numFmtId="1" fontId="2" fillId="0" borderId="11" xfId="0" applyNumberFormat="1" applyFont="1" applyBorder="1" applyAlignment="1" applyProtection="1">
      <alignment vertical="top"/>
      <protection hidden="1"/>
    </xf>
    <xf numFmtId="2" fontId="2" fillId="0" borderId="11" xfId="0" applyNumberFormat="1" applyFont="1" applyBorder="1" applyProtection="1">
      <protection hidden="1"/>
    </xf>
    <xf numFmtId="0" fontId="11" fillId="3" borderId="23" xfId="2" applyFont="1" applyFill="1" applyBorder="1" applyAlignment="1" applyProtection="1">
      <alignment horizontal="left" vertical="center"/>
      <protection locked="0"/>
    </xf>
    <xf numFmtId="0" fontId="5" fillId="0" borderId="0" xfId="2" applyFont="1" applyBorder="1" applyAlignment="1" applyProtection="1">
      <alignment horizontal="left" vertical="center"/>
      <protection hidden="1"/>
    </xf>
    <xf numFmtId="49" fontId="11" fillId="3" borderId="23" xfId="2" applyNumberFormat="1" applyFont="1" applyFill="1" applyBorder="1" applyAlignment="1" applyProtection="1">
      <alignment horizontal="left" vertical="center"/>
      <protection locked="0"/>
    </xf>
    <xf numFmtId="49" fontId="11" fillId="3" borderId="24" xfId="2" applyNumberFormat="1" applyFont="1" applyFill="1" applyBorder="1" applyAlignment="1" applyProtection="1">
      <alignment horizontal="left" vertical="center"/>
      <protection locked="0"/>
    </xf>
    <xf numFmtId="41" fontId="9" fillId="0" borderId="19" xfId="2" applyNumberFormat="1" applyFont="1" applyBorder="1" applyAlignment="1" applyProtection="1">
      <alignment horizontal="right" vertical="center"/>
      <protection hidden="1"/>
    </xf>
    <xf numFmtId="41" fontId="4" fillId="0" borderId="20" xfId="2" applyNumberFormat="1" applyFont="1" applyBorder="1" applyAlignment="1" applyProtection="1">
      <alignment horizontal="right" vertical="center"/>
      <protection hidden="1"/>
    </xf>
    <xf numFmtId="0" fontId="2" fillId="0" borderId="20" xfId="2" applyFont="1" applyBorder="1" applyAlignment="1" applyProtection="1">
      <alignment horizontal="center" vertical="center"/>
      <protection hidden="1"/>
    </xf>
    <xf numFmtId="10" fontId="4" fillId="0" borderId="20" xfId="0" applyNumberFormat="1" applyFont="1" applyBorder="1" applyAlignment="1" applyProtection="1">
      <alignment horizontal="right" vertical="center"/>
      <protection hidden="1"/>
    </xf>
    <xf numFmtId="166" fontId="4" fillId="3" borderId="69" xfId="0" applyNumberFormat="1" applyFont="1" applyFill="1" applyBorder="1" applyAlignment="1" applyProtection="1">
      <alignment horizontal="center" vertical="center"/>
      <protection locked="0"/>
    </xf>
    <xf numFmtId="0" fontId="2" fillId="0" borderId="11" xfId="2" applyFont="1" applyBorder="1" applyAlignment="1" applyProtection="1">
      <alignment horizontal="center" vertical="center"/>
      <protection hidden="1"/>
    </xf>
    <xf numFmtId="10" fontId="9" fillId="0" borderId="29" xfId="2" applyNumberFormat="1" applyFont="1" applyBorder="1" applyAlignment="1" applyProtection="1">
      <alignment horizontal="center" vertical="center"/>
      <protection hidden="1"/>
    </xf>
    <xf numFmtId="10" fontId="9" fillId="0" borderId="30" xfId="2" applyNumberFormat="1" applyFont="1" applyBorder="1" applyAlignment="1" applyProtection="1">
      <alignment horizontal="center" vertical="center"/>
      <protection hidden="1"/>
    </xf>
    <xf numFmtId="0" fontId="9" fillId="2" borderId="15" xfId="2" applyFont="1" applyFill="1" applyBorder="1" applyAlignment="1" applyProtection="1">
      <alignment horizontal="center" vertical="center"/>
      <protection locked="0"/>
    </xf>
    <xf numFmtId="10" fontId="9" fillId="0" borderId="31" xfId="2" applyNumberFormat="1" applyFont="1" applyBorder="1" applyAlignment="1" applyProtection="1">
      <alignment horizontal="center" vertical="center"/>
      <protection hidden="1"/>
    </xf>
    <xf numFmtId="10" fontId="9" fillId="0" borderId="32" xfId="2" applyNumberFormat="1" applyFont="1" applyBorder="1" applyAlignment="1" applyProtection="1">
      <alignment horizontal="center" vertical="center"/>
      <protection hidden="1"/>
    </xf>
    <xf numFmtId="10" fontId="9" fillId="0" borderId="0" xfId="2" applyNumberFormat="1" applyFont="1" applyBorder="1" applyAlignment="1" applyProtection="1">
      <alignment horizontal="center" vertical="center"/>
      <protection hidden="1"/>
    </xf>
    <xf numFmtId="10" fontId="6" fillId="4" borderId="3" xfId="2" applyNumberFormat="1" applyFont="1" applyFill="1" applyBorder="1" applyAlignment="1" applyProtection="1">
      <alignment horizontal="center" vertical="center"/>
      <protection hidden="1"/>
    </xf>
    <xf numFmtId="10" fontId="4" fillId="0" borderId="3" xfId="2" applyNumberFormat="1" applyFont="1" applyBorder="1" applyAlignment="1" applyProtection="1">
      <alignment horizontal="center" vertical="center"/>
      <protection hidden="1"/>
    </xf>
    <xf numFmtId="10" fontId="4" fillId="0" borderId="0" xfId="2" applyNumberFormat="1" applyFont="1" applyBorder="1" applyAlignment="1" applyProtection="1">
      <alignment horizontal="center" vertical="center"/>
      <protection hidden="1"/>
    </xf>
    <xf numFmtId="41" fontId="4" fillId="0" borderId="33" xfId="2" applyNumberFormat="1" applyFont="1" applyBorder="1" applyAlignment="1" applyProtection="1">
      <alignment horizontal="center" vertical="center"/>
      <protection hidden="1"/>
    </xf>
    <xf numFmtId="10" fontId="9" fillId="0" borderId="6" xfId="2" applyNumberFormat="1" applyFont="1" applyBorder="1" applyAlignment="1" applyProtection="1">
      <alignment horizontal="center" vertical="center"/>
      <protection hidden="1"/>
    </xf>
    <xf numFmtId="41" fontId="9" fillId="0" borderId="34" xfId="2" applyNumberFormat="1" applyFont="1" applyBorder="1" applyAlignment="1" applyProtection="1">
      <alignment horizontal="center" vertical="center"/>
      <protection hidden="1"/>
    </xf>
    <xf numFmtId="10" fontId="9" fillId="0" borderId="7" xfId="2" applyNumberFormat="1" applyFont="1" applyBorder="1" applyAlignment="1" applyProtection="1">
      <alignment horizontal="center" vertical="center"/>
      <protection hidden="1"/>
    </xf>
    <xf numFmtId="41" fontId="9" fillId="0" borderId="35" xfId="2" applyNumberFormat="1" applyFont="1" applyBorder="1" applyAlignment="1" applyProtection="1">
      <alignment horizontal="center" vertical="center"/>
      <protection hidden="1"/>
    </xf>
    <xf numFmtId="0" fontId="2" fillId="0" borderId="0" xfId="2" applyFont="1" applyFill="1" applyBorder="1" applyAlignment="1" applyProtection="1">
      <alignment horizontal="center" vertical="center"/>
      <protection hidden="1"/>
    </xf>
    <xf numFmtId="41" fontId="2" fillId="0" borderId="0" xfId="2" applyNumberFormat="1" applyFont="1" applyBorder="1" applyAlignment="1" applyProtection="1">
      <alignment horizontal="center" vertical="center"/>
      <protection hidden="1"/>
    </xf>
    <xf numFmtId="10" fontId="3" fillId="5" borderId="36" xfId="2" applyNumberFormat="1" applyFont="1" applyFill="1" applyBorder="1" applyAlignment="1" applyProtection="1">
      <alignment horizontal="center" vertical="center"/>
      <protection hidden="1"/>
    </xf>
    <xf numFmtId="41" fontId="3" fillId="5" borderId="26" xfId="2" applyNumberFormat="1" applyFont="1" applyFill="1" applyBorder="1" applyAlignment="1" applyProtection="1">
      <alignment horizontal="center" vertical="center"/>
      <protection hidden="1"/>
    </xf>
    <xf numFmtId="41" fontId="11" fillId="5" borderId="26" xfId="2" applyNumberFormat="1" applyFont="1" applyFill="1" applyBorder="1" applyAlignment="1" applyProtection="1">
      <alignment horizontal="center" vertical="center"/>
      <protection hidden="1"/>
    </xf>
    <xf numFmtId="49" fontId="2" fillId="0" borderId="0" xfId="2" applyNumberFormat="1" applyFont="1" applyBorder="1" applyAlignment="1" applyProtection="1">
      <alignment horizontal="center"/>
      <protection hidden="1"/>
    </xf>
    <xf numFmtId="0" fontId="3" fillId="0" borderId="0" xfId="2" applyFont="1" applyBorder="1" applyAlignment="1" applyProtection="1">
      <alignment vertical="top" wrapText="1"/>
      <protection hidden="1"/>
    </xf>
    <xf numFmtId="0" fontId="2" fillId="0" borderId="0" xfId="2" applyFont="1" applyBorder="1" applyAlignment="1" applyProtection="1">
      <alignment horizontal="center" vertical="center"/>
      <protection hidden="1"/>
    </xf>
    <xf numFmtId="0" fontId="2" fillId="0" borderId="0" xfId="2" applyFont="1" applyBorder="1" applyProtection="1">
      <protection hidden="1"/>
    </xf>
    <xf numFmtId="49" fontId="2" fillId="0" borderId="0" xfId="2" applyNumberFormat="1" applyFont="1" applyBorder="1" applyProtection="1">
      <protection hidden="1"/>
    </xf>
    <xf numFmtId="0" fontId="3" fillId="0" borderId="0" xfId="2" applyFont="1" applyFill="1" applyBorder="1" applyAlignment="1" applyProtection="1">
      <alignment vertical="top" wrapText="1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164" fontId="3" fillId="0" borderId="0" xfId="2" applyNumberFormat="1" applyFont="1" applyBorder="1" applyAlignment="1" applyProtection="1">
      <alignment horizontal="center" vertical="center"/>
      <protection hidden="1"/>
    </xf>
    <xf numFmtId="164" fontId="1" fillId="0" borderId="41" xfId="2" applyNumberFormat="1" applyFont="1" applyFill="1" applyBorder="1" applyAlignment="1" applyProtection="1">
      <alignment horizontal="center" vertical="center"/>
      <protection hidden="1"/>
    </xf>
    <xf numFmtId="49" fontId="2" fillId="0" borderId="42" xfId="2" applyNumberFormat="1" applyFont="1" applyBorder="1" applyAlignment="1" applyProtection="1">
      <alignment horizontal="center"/>
      <protection hidden="1"/>
    </xf>
    <xf numFmtId="164" fontId="2" fillId="0" borderId="27" xfId="2" applyNumberFormat="1" applyFont="1" applyBorder="1" applyAlignment="1" applyProtection="1">
      <alignment horizontal="right" vertical="center"/>
      <protection hidden="1"/>
    </xf>
    <xf numFmtId="41" fontId="2" fillId="0" borderId="27" xfId="2" applyNumberFormat="1" applyFont="1" applyBorder="1" applyAlignment="1" applyProtection="1">
      <alignment horizontal="center" vertical="center"/>
      <protection hidden="1"/>
    </xf>
    <xf numFmtId="164" fontId="1" fillId="0" borderId="0" xfId="2" applyNumberFormat="1" applyFont="1" applyFill="1" applyBorder="1" applyAlignment="1" applyProtection="1">
      <alignment horizontal="center" vertical="center"/>
      <protection hidden="1"/>
    </xf>
    <xf numFmtId="165" fontId="2" fillId="0" borderId="0" xfId="2" applyNumberFormat="1" applyFont="1" applyBorder="1" applyAlignment="1" applyProtection="1">
      <alignment horizontal="center" vertical="center"/>
      <protection hidden="1"/>
    </xf>
    <xf numFmtId="49" fontId="2" fillId="0" borderId="43" xfId="2" applyNumberFormat="1" applyFont="1" applyBorder="1" applyAlignment="1" applyProtection="1">
      <alignment horizontal="center"/>
      <protection hidden="1"/>
    </xf>
    <xf numFmtId="164" fontId="2" fillId="0" borderId="44" xfId="2" applyNumberFormat="1" applyFont="1" applyBorder="1" applyAlignment="1" applyProtection="1">
      <alignment horizontal="right" vertical="center"/>
      <protection hidden="1"/>
    </xf>
    <xf numFmtId="41" fontId="2" fillId="0" borderId="44" xfId="2" applyNumberFormat="1" applyFont="1" applyBorder="1" applyAlignment="1" applyProtection="1">
      <alignment vertical="center"/>
      <protection hidden="1"/>
    </xf>
    <xf numFmtId="49" fontId="2" fillId="0" borderId="45" xfId="2" applyNumberFormat="1" applyFont="1" applyBorder="1" applyAlignment="1" applyProtection="1">
      <alignment horizontal="center"/>
      <protection hidden="1"/>
    </xf>
    <xf numFmtId="164" fontId="2" fillId="0" borderId="46" xfId="2" applyNumberFormat="1" applyFont="1" applyBorder="1" applyAlignment="1" applyProtection="1">
      <alignment horizontal="right" vertical="center"/>
      <protection hidden="1"/>
    </xf>
    <xf numFmtId="41" fontId="2" fillId="0" borderId="46" xfId="2" applyNumberFormat="1" applyFont="1" applyBorder="1" applyAlignment="1" applyProtection="1">
      <alignment vertical="center"/>
      <protection hidden="1"/>
    </xf>
    <xf numFmtId="164" fontId="1" fillId="6" borderId="41" xfId="2" applyNumberFormat="1" applyFont="1" applyFill="1" applyBorder="1" applyAlignment="1" applyProtection="1">
      <alignment horizontal="center" vertical="center"/>
      <protection hidden="1"/>
    </xf>
    <xf numFmtId="0" fontId="5" fillId="0" borderId="41" xfId="2" applyFont="1" applyBorder="1" applyProtection="1">
      <protection hidden="1"/>
    </xf>
    <xf numFmtId="0" fontId="2" fillId="0" borderId="28" xfId="2" applyFont="1" applyBorder="1" applyAlignment="1" applyProtection="1">
      <alignment vertical="top"/>
      <protection hidden="1"/>
    </xf>
    <xf numFmtId="0" fontId="9" fillId="0" borderId="0" xfId="2" applyFont="1" applyBorder="1" applyAlignment="1" applyProtection="1">
      <alignment vertical="top" wrapText="1"/>
      <protection hidden="1"/>
    </xf>
    <xf numFmtId="0" fontId="2" fillId="0" borderId="41" xfId="2" applyFont="1" applyBorder="1" applyProtection="1">
      <protection hidden="1"/>
    </xf>
    <xf numFmtId="41" fontId="2" fillId="0" borderId="28" xfId="2" applyNumberFormat="1" applyFont="1" applyBorder="1" applyAlignment="1" applyProtection="1">
      <alignment vertical="center"/>
      <protection hidden="1"/>
    </xf>
    <xf numFmtId="41" fontId="3" fillId="6" borderId="47" xfId="2" applyNumberFormat="1" applyFont="1" applyFill="1" applyBorder="1" applyAlignment="1" applyProtection="1">
      <alignment vertical="center"/>
      <protection hidden="1"/>
    </xf>
    <xf numFmtId="41" fontId="2" fillId="0" borderId="0" xfId="2" applyNumberFormat="1" applyFont="1" applyBorder="1" applyAlignment="1" applyProtection="1">
      <alignment vertical="center"/>
      <protection hidden="1"/>
    </xf>
    <xf numFmtId="41" fontId="3" fillId="6" borderId="0" xfId="2" applyNumberFormat="1" applyFont="1" applyFill="1" applyBorder="1" applyAlignment="1" applyProtection="1">
      <alignment vertical="center"/>
      <protection hidden="1"/>
    </xf>
    <xf numFmtId="41" fontId="5" fillId="0" borderId="0" xfId="2" applyNumberFormat="1" applyFont="1" applyBorder="1" applyAlignment="1" applyProtection="1">
      <alignment vertical="top" wrapText="1"/>
      <protection hidden="1"/>
    </xf>
    <xf numFmtId="41" fontId="2" fillId="0" borderId="0" xfId="2" applyNumberFormat="1" applyFont="1" applyFill="1" applyBorder="1" applyAlignment="1" applyProtection="1">
      <alignment vertical="center"/>
      <protection hidden="1"/>
    </xf>
    <xf numFmtId="0" fontId="2" fillId="0" borderId="0" xfId="2" applyFont="1" applyFill="1" applyBorder="1" applyAlignment="1" applyProtection="1">
      <alignment vertical="center"/>
      <protection hidden="1"/>
    </xf>
    <xf numFmtId="0" fontId="2" fillId="0" borderId="13" xfId="2" applyFont="1" applyBorder="1" applyAlignment="1" applyProtection="1">
      <alignment vertical="top"/>
      <protection hidden="1"/>
    </xf>
    <xf numFmtId="0" fontId="5" fillId="0" borderId="0" xfId="2" applyFont="1" applyBorder="1" applyAlignment="1" applyProtection="1">
      <alignment vertical="top"/>
      <protection hidden="1"/>
    </xf>
    <xf numFmtId="0" fontId="2" fillId="0" borderId="13" xfId="2" applyFont="1" applyFill="1" applyBorder="1" applyAlignment="1" applyProtection="1">
      <alignment vertical="center"/>
      <protection hidden="1"/>
    </xf>
    <xf numFmtId="0" fontId="5" fillId="0" borderId="48" xfId="2" applyFont="1" applyBorder="1" applyAlignment="1" applyProtection="1">
      <alignment vertical="top"/>
      <protection hidden="1"/>
    </xf>
    <xf numFmtId="0" fontId="5" fillId="6" borderId="13" xfId="2" applyFont="1" applyFill="1" applyBorder="1" applyAlignment="1" applyProtection="1">
      <alignment vertical="top"/>
      <protection hidden="1"/>
    </xf>
    <xf numFmtId="0" fontId="2" fillId="0" borderId="0" xfId="2" applyFont="1" applyBorder="1" applyAlignment="1" applyProtection="1">
      <alignment vertical="center"/>
      <protection hidden="1"/>
    </xf>
    <xf numFmtId="0" fontId="2" fillId="0" borderId="0" xfId="2" applyFont="1" applyBorder="1" applyAlignment="1" applyProtection="1">
      <alignment vertical="top"/>
      <protection hidden="1"/>
    </xf>
    <xf numFmtId="49" fontId="2" fillId="0" borderId="13" xfId="2" applyNumberFormat="1" applyFont="1" applyBorder="1" applyProtection="1">
      <protection hidden="1"/>
    </xf>
    <xf numFmtId="0" fontId="1" fillId="6" borderId="13" xfId="2" applyFont="1" applyFill="1" applyBorder="1" applyAlignment="1" applyProtection="1">
      <alignment vertical="top"/>
      <protection hidden="1"/>
    </xf>
    <xf numFmtId="0" fontId="4" fillId="0" borderId="2" xfId="2" applyFont="1" applyFill="1" applyBorder="1" applyAlignment="1" applyProtection="1">
      <alignment vertical="center"/>
      <protection hidden="1"/>
    </xf>
    <xf numFmtId="49" fontId="3" fillId="0" borderId="0" xfId="2" applyNumberFormat="1" applyFont="1" applyBorder="1" applyAlignment="1" applyProtection="1">
      <protection hidden="1"/>
    </xf>
    <xf numFmtId="49" fontId="5" fillId="0" borderId="0" xfId="2" applyNumberFormat="1" applyFont="1" applyFill="1" applyBorder="1" applyAlignment="1" applyProtection="1">
      <protection hidden="1"/>
    </xf>
    <xf numFmtId="49" fontId="3" fillId="0" borderId="0" xfId="2" applyNumberFormat="1" applyFont="1" applyBorder="1" applyProtection="1">
      <protection hidden="1"/>
    </xf>
    <xf numFmtId="49" fontId="3" fillId="0" borderId="0" xfId="2" applyNumberFormat="1" applyFont="1" applyFill="1" applyBorder="1" applyProtection="1">
      <protection hidden="1"/>
    </xf>
    <xf numFmtId="2" fontId="0" fillId="0" borderId="23" xfId="0" applyBorder="1" applyAlignment="1" applyProtection="1">
      <alignment horizontal="left" vertical="center"/>
      <protection hidden="1"/>
    </xf>
    <xf numFmtId="49" fontId="6" fillId="0" borderId="0" xfId="2" applyNumberFormat="1" applyFont="1" applyBorder="1" applyProtection="1">
      <protection hidden="1"/>
    </xf>
    <xf numFmtId="0" fontId="6" fillId="0" borderId="0" xfId="2" applyFont="1" applyBorder="1" applyAlignment="1" applyProtection="1">
      <alignment vertical="top"/>
      <protection hidden="1"/>
    </xf>
    <xf numFmtId="49" fontId="3" fillId="3" borderId="4" xfId="0" applyNumberFormat="1" applyFont="1" applyFill="1" applyBorder="1" applyAlignment="1" applyProtection="1">
      <alignment vertical="top"/>
      <protection hidden="1"/>
    </xf>
    <xf numFmtId="49" fontId="3" fillId="3" borderId="2" xfId="0" applyNumberFormat="1" applyFont="1" applyFill="1" applyBorder="1" applyAlignment="1" applyProtection="1">
      <alignment vertical="top"/>
      <protection hidden="1"/>
    </xf>
    <xf numFmtId="2" fontId="6" fillId="3" borderId="2" xfId="0" applyFont="1" applyFill="1" applyBorder="1" applyAlignment="1" applyProtection="1">
      <protection hidden="1"/>
    </xf>
    <xf numFmtId="0" fontId="3" fillId="3" borderId="2" xfId="2" applyFont="1" applyFill="1" applyBorder="1" applyAlignment="1" applyProtection="1">
      <alignment vertical="center"/>
      <protection hidden="1"/>
    </xf>
    <xf numFmtId="1" fontId="3" fillId="3" borderId="36" xfId="0" applyNumberFormat="1" applyFont="1" applyFill="1" applyBorder="1" applyAlignment="1" applyProtection="1">
      <alignment horizontal="center"/>
      <protection hidden="1"/>
    </xf>
    <xf numFmtId="0" fontId="6" fillId="0" borderId="0" xfId="2" applyFont="1" applyBorder="1" applyProtection="1">
      <protection hidden="1"/>
    </xf>
    <xf numFmtId="41" fontId="1" fillId="0" borderId="0" xfId="2" applyNumberFormat="1" applyFont="1" applyBorder="1" applyAlignment="1" applyProtection="1">
      <alignment horizontal="center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2" fillId="0" borderId="0" xfId="2" applyFont="1" applyBorder="1" applyAlignment="1" applyProtection="1">
      <alignment horizontal="center"/>
      <protection hidden="1"/>
    </xf>
    <xf numFmtId="2" fontId="2" fillId="0" borderId="0" xfId="0" applyFont="1" applyBorder="1" applyProtection="1"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Font="1" applyFill="1" applyBorder="1" applyAlignment="1" applyProtection="1">
      <alignment horizontal="left" vertical="center"/>
      <protection hidden="1"/>
    </xf>
    <xf numFmtId="2" fontId="2" fillId="0" borderId="0" xfId="0" applyFont="1" applyBorder="1" applyAlignment="1" applyProtection="1">
      <alignment vertical="center"/>
      <protection hidden="1"/>
    </xf>
    <xf numFmtId="2" fontId="2" fillId="0" borderId="0" xfId="0" applyFont="1" applyFill="1" applyBorder="1" applyAlignment="1" applyProtection="1">
      <alignment vertical="center"/>
      <protection hidden="1"/>
    </xf>
    <xf numFmtId="167" fontId="2" fillId="0" borderId="0" xfId="0" applyNumberFormat="1" applyFont="1" applyBorder="1" applyAlignment="1" applyProtection="1">
      <alignment horizontal="center" vertical="center"/>
      <protection hidden="1"/>
    </xf>
    <xf numFmtId="0" fontId="13" fillId="5" borderId="25" xfId="2" applyFont="1" applyFill="1" applyBorder="1" applyAlignment="1" applyProtection="1">
      <alignment vertical="center"/>
      <protection hidden="1"/>
    </xf>
    <xf numFmtId="0" fontId="13" fillId="5" borderId="25" xfId="2" applyFont="1" applyFill="1" applyBorder="1" applyAlignment="1" applyProtection="1">
      <alignment horizontal="center" vertical="center"/>
      <protection hidden="1"/>
    </xf>
    <xf numFmtId="0" fontId="13" fillId="5" borderId="26" xfId="2" applyFont="1" applyFill="1" applyBorder="1" applyAlignment="1" applyProtection="1">
      <alignment horizontal="center" vertical="center"/>
      <protection hidden="1"/>
    </xf>
    <xf numFmtId="0" fontId="3" fillId="0" borderId="0" xfId="2" applyFont="1" applyBorder="1" applyProtection="1">
      <protection hidden="1"/>
    </xf>
    <xf numFmtId="0" fontId="8" fillId="0" borderId="0" xfId="2" applyFont="1" applyFill="1" applyBorder="1" applyAlignment="1" applyProtection="1">
      <alignment horizontal="left" vertical="center" wrapText="1"/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horizontal="center" vertical="center"/>
      <protection hidden="1"/>
    </xf>
    <xf numFmtId="49" fontId="3" fillId="2" borderId="60" xfId="2" applyNumberFormat="1" applyFont="1" applyFill="1" applyBorder="1" applyAlignment="1" applyProtection="1">
      <alignment vertical="center"/>
      <protection hidden="1"/>
    </xf>
    <xf numFmtId="0" fontId="3" fillId="2" borderId="2" xfId="2" applyFont="1" applyFill="1" applyBorder="1" applyAlignment="1" applyProtection="1">
      <alignment vertical="center"/>
      <protection hidden="1"/>
    </xf>
    <xf numFmtId="0" fontId="6" fillId="2" borderId="3" xfId="2" applyFont="1" applyFill="1" applyBorder="1" applyAlignment="1" applyProtection="1">
      <alignment horizontal="center" vertical="center"/>
      <protection hidden="1"/>
    </xf>
    <xf numFmtId="49" fontId="1" fillId="0" borderId="37" xfId="2" applyNumberFormat="1" applyFont="1" applyBorder="1" applyAlignment="1" applyProtection="1">
      <alignment vertical="center"/>
      <protection hidden="1"/>
    </xf>
    <xf numFmtId="10" fontId="4" fillId="0" borderId="10" xfId="2" applyNumberFormat="1" applyFont="1" applyBorder="1" applyAlignment="1" applyProtection="1">
      <alignment horizontal="center" vertical="center"/>
      <protection hidden="1"/>
    </xf>
    <xf numFmtId="10" fontId="4" fillId="0" borderId="12" xfId="2" applyNumberFormat="1" applyFont="1" applyBorder="1" applyAlignment="1" applyProtection="1">
      <alignment horizontal="center" vertical="center"/>
      <protection hidden="1"/>
    </xf>
    <xf numFmtId="49" fontId="1" fillId="0" borderId="38" xfId="2" applyNumberFormat="1" applyFont="1" applyBorder="1" applyAlignment="1" applyProtection="1">
      <alignment vertical="center"/>
      <protection hidden="1"/>
    </xf>
    <xf numFmtId="10" fontId="4" fillId="0" borderId="14" xfId="2" applyNumberFormat="1" applyFont="1" applyBorder="1" applyAlignment="1" applyProtection="1">
      <alignment horizontal="center" vertical="center"/>
      <protection hidden="1"/>
    </xf>
    <xf numFmtId="10" fontId="4" fillId="0" borderId="16" xfId="2" applyNumberFormat="1" applyFont="1" applyBorder="1" applyAlignment="1" applyProtection="1">
      <alignment horizontal="center" vertical="center"/>
      <protection hidden="1"/>
    </xf>
    <xf numFmtId="49" fontId="1" fillId="0" borderId="0" xfId="2" applyNumberFormat="1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 wrapText="1"/>
      <protection hidden="1"/>
    </xf>
    <xf numFmtId="2" fontId="9" fillId="0" borderId="0" xfId="0" applyFont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center" vertical="center"/>
      <protection hidden="1"/>
    </xf>
    <xf numFmtId="49" fontId="3" fillId="4" borderId="71" xfId="2" applyNumberFormat="1" applyFont="1" applyFill="1" applyBorder="1" applyAlignment="1" applyProtection="1">
      <alignment vertical="center"/>
      <protection hidden="1"/>
    </xf>
    <xf numFmtId="10" fontId="3" fillId="4" borderId="2" xfId="2" applyNumberFormat="1" applyFont="1" applyFill="1" applyBorder="1" applyAlignment="1" applyProtection="1">
      <alignment horizontal="center" vertical="center"/>
      <protection hidden="1"/>
    </xf>
    <xf numFmtId="0" fontId="6" fillId="4" borderId="2" xfId="2" applyFont="1" applyFill="1" applyBorder="1" applyAlignment="1" applyProtection="1">
      <alignment horizontal="center" vertical="center"/>
      <protection hidden="1"/>
    </xf>
    <xf numFmtId="49" fontId="2" fillId="0" borderId="4" xfId="2" applyNumberFormat="1" applyFont="1" applyBorder="1" applyProtection="1">
      <protection hidden="1"/>
    </xf>
    <xf numFmtId="0" fontId="4" fillId="0" borderId="2" xfId="2" applyFont="1" applyBorder="1" applyAlignment="1" applyProtection="1">
      <alignment vertical="center"/>
      <protection hidden="1"/>
    </xf>
    <xf numFmtId="168" fontId="6" fillId="0" borderId="0" xfId="2" applyNumberFormat="1" applyFont="1" applyBorder="1" applyProtection="1"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10" fontId="9" fillId="0" borderId="5" xfId="2" applyNumberFormat="1" applyFont="1" applyBorder="1" applyAlignment="1" applyProtection="1">
      <alignment horizontal="center" vertical="center"/>
      <protection hidden="1"/>
    </xf>
    <xf numFmtId="165" fontId="2" fillId="0" borderId="0" xfId="2" applyNumberFormat="1" applyFont="1" applyBorder="1" applyProtection="1">
      <protection hidden="1"/>
    </xf>
    <xf numFmtId="0" fontId="2" fillId="0" borderId="0" xfId="2" applyFont="1" applyBorder="1" applyAlignment="1" applyProtection="1">
      <alignment vertical="top" wrapText="1"/>
      <protection hidden="1"/>
    </xf>
    <xf numFmtId="10" fontId="2" fillId="0" borderId="0" xfId="2" applyNumberFormat="1" applyFont="1" applyBorder="1" applyAlignment="1" applyProtection="1">
      <alignment horizontal="center" vertical="center"/>
      <protection hidden="1"/>
    </xf>
    <xf numFmtId="0" fontId="3" fillId="5" borderId="39" xfId="2" applyFont="1" applyFill="1" applyBorder="1" applyAlignment="1" applyProtection="1">
      <alignment horizontal="left" vertical="center" wrapText="1"/>
      <protection hidden="1"/>
    </xf>
    <xf numFmtId="0" fontId="3" fillId="5" borderId="2" xfId="2" applyFont="1" applyFill="1" applyBorder="1" applyAlignment="1" applyProtection="1">
      <alignment horizontal="left" vertical="center" wrapText="1"/>
      <protection hidden="1"/>
    </xf>
    <xf numFmtId="2" fontId="11" fillId="0" borderId="39" xfId="0" applyFont="1" applyBorder="1" applyAlignment="1" applyProtection="1">
      <alignment horizontal="left" vertical="center" wrapText="1"/>
      <protection hidden="1"/>
    </xf>
    <xf numFmtId="0" fontId="1" fillId="0" borderId="0" xfId="2" applyFont="1" applyBorder="1" applyAlignment="1" applyProtection="1">
      <alignment vertical="top" wrapText="1"/>
      <protection hidden="1"/>
    </xf>
    <xf numFmtId="49" fontId="2" fillId="0" borderId="17" xfId="2" applyNumberFormat="1" applyFont="1" applyBorder="1" applyAlignment="1" applyProtection="1">
      <alignment vertical="center"/>
      <protection hidden="1"/>
    </xf>
    <xf numFmtId="0" fontId="2" fillId="0" borderId="0" xfId="2" applyFont="1" applyBorder="1" applyAlignment="1" applyProtection="1">
      <alignment vertical="center" wrapText="1"/>
      <protection hidden="1"/>
    </xf>
    <xf numFmtId="0" fontId="9" fillId="2" borderId="13" xfId="2" applyFont="1" applyFill="1" applyBorder="1" applyAlignment="1" applyProtection="1">
      <alignment horizontal="center" vertical="center"/>
      <protection locked="0"/>
    </xf>
    <xf numFmtId="10" fontId="9" fillId="0" borderId="73" xfId="2" applyNumberFormat="1" applyFont="1" applyBorder="1" applyAlignment="1" applyProtection="1">
      <alignment horizontal="center" vertical="center"/>
      <protection hidden="1"/>
    </xf>
    <xf numFmtId="10" fontId="9" fillId="0" borderId="15" xfId="2" applyNumberFormat="1" applyFont="1" applyBorder="1" applyAlignment="1" applyProtection="1">
      <alignment horizontal="center" vertical="center"/>
      <protection hidden="1"/>
    </xf>
    <xf numFmtId="0" fontId="3" fillId="0" borderId="40" xfId="2" applyFont="1" applyBorder="1" applyAlignment="1" applyProtection="1">
      <alignment horizontal="left" vertical="top" wrapText="1"/>
      <protection locked="0"/>
    </xf>
    <xf numFmtId="49" fontId="8" fillId="5" borderId="0" xfId="2" applyNumberFormat="1" applyFont="1" applyFill="1" applyBorder="1" applyAlignment="1" applyProtection="1">
      <protection hidden="1"/>
    </xf>
    <xf numFmtId="2" fontId="0" fillId="5" borderId="0" xfId="0" applyFill="1" applyAlignment="1" applyProtection="1">
      <protection hidden="1"/>
    </xf>
    <xf numFmtId="49" fontId="5" fillId="0" borderId="0" xfId="2" applyNumberFormat="1" applyFont="1" applyBorder="1" applyAlignment="1" applyProtection="1">
      <alignment horizontal="left" vertical="center"/>
      <protection hidden="1"/>
    </xf>
    <xf numFmtId="0" fontId="12" fillId="3" borderId="24" xfId="2" applyFont="1" applyFill="1" applyBorder="1" applyAlignment="1" applyProtection="1">
      <alignment vertical="center"/>
      <protection locked="0"/>
    </xf>
    <xf numFmtId="2" fontId="12" fillId="0" borderId="24" xfId="0" applyFont="1" applyBorder="1" applyAlignment="1" applyProtection="1">
      <alignment vertical="center"/>
      <protection locked="0"/>
    </xf>
    <xf numFmtId="2" fontId="9" fillId="0" borderId="63" xfId="0" applyFont="1" applyFill="1" applyBorder="1" applyAlignment="1" applyProtection="1">
      <alignment horizontal="left" vertical="center"/>
      <protection hidden="1"/>
    </xf>
    <xf numFmtId="0" fontId="4" fillId="0" borderId="63" xfId="2" applyFont="1" applyBorder="1" applyAlignment="1" applyProtection="1">
      <alignment vertical="center"/>
      <protection hidden="1"/>
    </xf>
    <xf numFmtId="2" fontId="4" fillId="0" borderId="62" xfId="0" applyFont="1" applyBorder="1" applyAlignment="1" applyProtection="1">
      <alignment vertical="center"/>
      <protection hidden="1"/>
    </xf>
    <xf numFmtId="0" fontId="4" fillId="0" borderId="50" xfId="2" applyFont="1" applyBorder="1" applyAlignment="1" applyProtection="1">
      <alignment vertical="center" wrapText="1"/>
      <protection hidden="1"/>
    </xf>
    <xf numFmtId="2" fontId="4" fillId="0" borderId="12" xfId="0" applyFont="1" applyBorder="1" applyAlignment="1" applyProtection="1">
      <alignment vertical="center"/>
      <protection hidden="1"/>
    </xf>
    <xf numFmtId="2" fontId="9" fillId="0" borderId="20" xfId="0" applyFont="1" applyFill="1" applyBorder="1" applyAlignment="1" applyProtection="1">
      <alignment horizontal="left" vertical="center"/>
      <protection hidden="1"/>
    </xf>
    <xf numFmtId="0" fontId="4" fillId="0" borderId="20" xfId="2" applyFont="1" applyBorder="1" applyAlignment="1" applyProtection="1">
      <alignment vertical="center"/>
      <protection hidden="1"/>
    </xf>
    <xf numFmtId="2" fontId="4" fillId="0" borderId="51" xfId="0" applyFont="1" applyBorder="1" applyAlignment="1" applyProtection="1">
      <alignment vertical="center"/>
      <protection hidden="1"/>
    </xf>
    <xf numFmtId="2" fontId="4" fillId="0" borderId="20" xfId="0" applyFont="1" applyBorder="1" applyAlignment="1" applyProtection="1">
      <alignment vertical="center"/>
      <protection hidden="1"/>
    </xf>
    <xf numFmtId="2" fontId="9" fillId="0" borderId="22" xfId="0" applyFont="1" applyFill="1" applyBorder="1" applyAlignment="1" applyProtection="1">
      <alignment horizontal="left" vertical="center"/>
      <protection hidden="1"/>
    </xf>
    <xf numFmtId="0" fontId="2" fillId="0" borderId="70" xfId="2" applyFont="1" applyBorder="1" applyAlignment="1" applyProtection="1">
      <alignment vertical="center"/>
      <protection hidden="1"/>
    </xf>
    <xf numFmtId="2" fontId="0" fillId="0" borderId="21" xfId="0" applyBorder="1" applyAlignment="1" applyProtection="1">
      <alignment vertical="center"/>
      <protection hidden="1"/>
    </xf>
    <xf numFmtId="0" fontId="13" fillId="5" borderId="39" xfId="2" applyFont="1" applyFill="1" applyBorder="1" applyAlignment="1" applyProtection="1">
      <alignment horizontal="left" vertical="center" wrapText="1"/>
      <protection hidden="1"/>
    </xf>
    <xf numFmtId="0" fontId="13" fillId="5" borderId="25" xfId="2" applyFont="1" applyFill="1" applyBorder="1" applyAlignment="1" applyProtection="1">
      <alignment horizontal="left" vertical="center" wrapText="1"/>
      <protection hidden="1"/>
    </xf>
    <xf numFmtId="0" fontId="3" fillId="2" borderId="58" xfId="2" applyFont="1" applyFill="1" applyBorder="1" applyAlignment="1" applyProtection="1">
      <alignment vertical="center" wrapText="1"/>
      <protection hidden="1"/>
    </xf>
    <xf numFmtId="2" fontId="6" fillId="2" borderId="16" xfId="0" applyFont="1" applyFill="1" applyBorder="1" applyAlignment="1" applyProtection="1">
      <alignment vertical="center"/>
      <protection hidden="1"/>
    </xf>
    <xf numFmtId="0" fontId="4" fillId="0" borderId="64" xfId="2" applyFont="1" applyBorder="1" applyAlignment="1" applyProtection="1">
      <alignment vertical="center" wrapText="1"/>
      <protection hidden="1"/>
    </xf>
    <xf numFmtId="2" fontId="9" fillId="0" borderId="2" xfId="0" applyFont="1" applyBorder="1" applyAlignment="1" applyProtection="1">
      <protection hidden="1"/>
    </xf>
    <xf numFmtId="2" fontId="9" fillId="0" borderId="12" xfId="0" applyFont="1" applyBorder="1" applyAlignment="1" applyProtection="1">
      <alignment vertical="center"/>
      <protection hidden="1"/>
    </xf>
    <xf numFmtId="0" fontId="4" fillId="0" borderId="61" xfId="2" applyFont="1" applyBorder="1" applyAlignment="1" applyProtection="1">
      <alignment vertical="center" wrapText="1"/>
      <protection hidden="1"/>
    </xf>
    <xf numFmtId="2" fontId="9" fillId="0" borderId="14" xfId="0" applyFont="1" applyBorder="1" applyAlignment="1" applyProtection="1">
      <alignment vertical="center"/>
      <protection hidden="1"/>
    </xf>
    <xf numFmtId="0" fontId="3" fillId="4" borderId="72" xfId="2" applyFont="1" applyFill="1" applyBorder="1" applyAlignment="1" applyProtection="1">
      <alignment vertical="center" wrapText="1"/>
      <protection hidden="1"/>
    </xf>
    <xf numFmtId="2" fontId="6" fillId="4" borderId="72" xfId="0" applyFont="1" applyFill="1" applyBorder="1" applyAlignment="1" applyProtection="1">
      <alignment vertical="center"/>
      <protection hidden="1"/>
    </xf>
    <xf numFmtId="0" fontId="4" fillId="0" borderId="12" xfId="2" applyFont="1" applyBorder="1" applyAlignment="1" applyProtection="1">
      <alignment vertical="center" wrapText="1"/>
      <protection hidden="1"/>
    </xf>
    <xf numFmtId="49" fontId="9" fillId="0" borderId="0" xfId="2" applyNumberFormat="1" applyFont="1" applyBorder="1" applyAlignment="1" applyProtection="1">
      <alignment horizontal="center"/>
      <protection hidden="1"/>
    </xf>
    <xf numFmtId="49" fontId="2" fillId="0" borderId="66" xfId="2" applyNumberFormat="1" applyFont="1" applyBorder="1" applyAlignment="1" applyProtection="1">
      <protection hidden="1"/>
    </xf>
    <xf numFmtId="2" fontId="0" fillId="0" borderId="67" xfId="0" applyBorder="1" applyAlignment="1" applyProtection="1">
      <protection hidden="1"/>
    </xf>
    <xf numFmtId="2" fontId="0" fillId="0" borderId="68" xfId="0" applyBorder="1" applyAlignment="1" applyProtection="1">
      <protection hidden="1"/>
    </xf>
    <xf numFmtId="0" fontId="4" fillId="0" borderId="62" xfId="2" applyFont="1" applyBorder="1" applyAlignment="1" applyProtection="1">
      <alignment vertical="center" wrapText="1"/>
      <protection hidden="1"/>
    </xf>
    <xf numFmtId="0" fontId="4" fillId="0" borderId="5" xfId="2" applyFont="1" applyBorder="1" applyAlignment="1" applyProtection="1">
      <alignment vertical="center" wrapText="1"/>
      <protection hidden="1"/>
    </xf>
    <xf numFmtId="0" fontId="9" fillId="0" borderId="51" xfId="2" applyFont="1" applyBorder="1" applyAlignment="1" applyProtection="1">
      <alignment vertical="center" wrapText="1"/>
      <protection hidden="1"/>
    </xf>
    <xf numFmtId="0" fontId="9" fillId="0" borderId="6" xfId="2" applyFont="1" applyBorder="1" applyAlignment="1" applyProtection="1">
      <alignment vertical="center" wrapText="1"/>
      <protection hidden="1"/>
    </xf>
    <xf numFmtId="0" fontId="9" fillId="0" borderId="65" xfId="2" applyFont="1" applyBorder="1" applyAlignment="1" applyProtection="1">
      <alignment vertical="center" wrapText="1"/>
      <protection hidden="1"/>
    </xf>
    <xf numFmtId="0" fontId="9" fillId="0" borderId="7" xfId="2" applyFont="1" applyBorder="1" applyAlignment="1" applyProtection="1">
      <alignment vertical="center" wrapText="1"/>
      <protection hidden="1"/>
    </xf>
    <xf numFmtId="2" fontId="14" fillId="0" borderId="0" xfId="0" applyFont="1" applyAlignment="1" applyProtection="1">
      <protection hidden="1"/>
    </xf>
    <xf numFmtId="0" fontId="3" fillId="5" borderId="2" xfId="2" applyFont="1" applyFill="1" applyBorder="1" applyAlignment="1" applyProtection="1">
      <alignment horizontal="left" vertical="center" wrapText="1"/>
      <protection hidden="1"/>
    </xf>
    <xf numFmtId="2" fontId="0" fillId="5" borderId="2" xfId="0" applyFill="1" applyBorder="1" applyAlignment="1" applyProtection="1">
      <alignment horizontal="left" vertical="center" wrapText="1"/>
      <protection hidden="1"/>
    </xf>
    <xf numFmtId="2" fontId="11" fillId="0" borderId="2" xfId="0" applyFont="1" applyBorder="1" applyAlignment="1" applyProtection="1">
      <alignment horizontal="left" vertical="center" wrapText="1"/>
      <protection hidden="1"/>
    </xf>
    <xf numFmtId="2" fontId="12" fillId="0" borderId="2" xfId="0" applyFont="1" applyBorder="1" applyAlignment="1" applyProtection="1">
      <alignment horizontal="left" vertical="center" wrapText="1"/>
      <protection hidden="1"/>
    </xf>
    <xf numFmtId="49" fontId="2" fillId="0" borderId="0" xfId="2" applyNumberFormat="1" applyFont="1" applyBorder="1" applyAlignment="1" applyProtection="1">
      <alignment horizontal="center"/>
      <protection hidden="1"/>
    </xf>
    <xf numFmtId="0" fontId="2" fillId="0" borderId="60" xfId="2" applyFont="1" applyBorder="1" applyAlignment="1" applyProtection="1">
      <alignment horizontal="left" vertical="center" wrapText="1"/>
      <protection hidden="1"/>
    </xf>
    <xf numFmtId="0" fontId="2" fillId="0" borderId="16" xfId="2" applyFont="1" applyBorder="1" applyAlignment="1" applyProtection="1">
      <alignment horizontal="left" vertical="center" wrapText="1"/>
      <protection hidden="1"/>
    </xf>
    <xf numFmtId="0" fontId="2" fillId="0" borderId="57" xfId="2" applyFont="1" applyBorder="1" applyAlignment="1" applyProtection="1">
      <alignment horizontal="left" vertical="center"/>
      <protection hidden="1"/>
    </xf>
    <xf numFmtId="0" fontId="2" fillId="0" borderId="58" xfId="2" applyFont="1" applyBorder="1" applyAlignment="1" applyProtection="1">
      <alignment horizontal="left" vertical="center"/>
      <protection hidden="1"/>
    </xf>
    <xf numFmtId="0" fontId="2" fillId="0" borderId="59" xfId="2" applyFont="1" applyBorder="1" applyAlignment="1" applyProtection="1">
      <alignment horizontal="left" vertical="center"/>
      <protection hidden="1"/>
    </xf>
    <xf numFmtId="49" fontId="2" fillId="0" borderId="55" xfId="2" applyNumberFormat="1" applyFont="1" applyBorder="1" applyAlignment="1" applyProtection="1">
      <alignment horizontal="left" vertical="top"/>
      <protection locked="0"/>
    </xf>
    <xf numFmtId="49" fontId="2" fillId="0" borderId="56" xfId="2" applyNumberFormat="1" applyFont="1" applyBorder="1" applyAlignment="1" applyProtection="1">
      <alignment horizontal="left" vertical="top"/>
      <protection locked="0"/>
    </xf>
    <xf numFmtId="0" fontId="2" fillId="0" borderId="52" xfId="2" applyFont="1" applyBorder="1" applyAlignment="1" applyProtection="1">
      <alignment horizontal="left" vertical="top"/>
      <protection locked="0"/>
    </xf>
    <xf numFmtId="0" fontId="2" fillId="0" borderId="53" xfId="2" applyFont="1" applyBorder="1" applyAlignment="1" applyProtection="1">
      <alignment horizontal="left" vertical="top"/>
      <protection locked="0"/>
    </xf>
    <xf numFmtId="0" fontId="2" fillId="0" borderId="54" xfId="2" applyFont="1" applyBorder="1" applyAlignment="1" applyProtection="1">
      <alignment horizontal="left" vertical="top"/>
      <protection locked="0"/>
    </xf>
  </cellXfs>
  <cellStyles count="3">
    <cellStyle name="Standard" xfId="0" builtinId="0"/>
    <cellStyle name="Standard_Modellrechnungen-rev" xfId="1"/>
    <cellStyle name="Standard_Modellrechnungen-rev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111"/>
  <sheetViews>
    <sheetView tabSelected="1" zoomScaleNormal="75" workbookViewId="0">
      <selection activeCell="H7" sqref="H7"/>
    </sheetView>
  </sheetViews>
  <sheetFormatPr baseColWidth="10" defaultColWidth="10.28515625" defaultRowHeight="12.75" x14ac:dyDescent="0.2"/>
  <cols>
    <col min="1" max="1" width="5.28515625" style="65" customWidth="1"/>
    <col min="2" max="2" width="6.42578125" style="65" customWidth="1"/>
    <col min="3" max="3" width="46.5703125" style="100" customWidth="1"/>
    <col min="4" max="4" width="12.140625" style="99" customWidth="1"/>
    <col min="5" max="5" width="16" style="93" customWidth="1"/>
    <col min="6" max="6" width="12.42578125" style="63" customWidth="1"/>
    <col min="7" max="7" width="10.28515625" style="64" customWidth="1"/>
    <col min="8" max="8" width="78.28515625" style="64" customWidth="1"/>
    <col min="9" max="16384" width="10.28515625" style="64"/>
  </cols>
  <sheetData>
    <row r="1" spans="1:9" ht="21.75" customHeight="1" x14ac:dyDescent="0.3">
      <c r="A1" s="169" t="s">
        <v>63</v>
      </c>
      <c r="B1" s="170"/>
      <c r="C1" s="170"/>
      <c r="D1" s="104"/>
      <c r="E1" s="105"/>
    </row>
    <row r="2" spans="1:9" ht="9.75" customHeight="1" x14ac:dyDescent="0.25">
      <c r="B2" s="106"/>
      <c r="E2" s="107"/>
    </row>
    <row r="3" spans="1:9" ht="21.75" customHeight="1" x14ac:dyDescent="0.2">
      <c r="A3" s="171" t="s">
        <v>106</v>
      </c>
      <c r="B3" s="171"/>
      <c r="C3" s="32" t="s">
        <v>93</v>
      </c>
      <c r="D3" s="33" t="s">
        <v>64</v>
      </c>
      <c r="E3" s="34" t="s">
        <v>109</v>
      </c>
      <c r="F3" s="108"/>
    </row>
    <row r="4" spans="1:9" ht="23.25" customHeight="1" x14ac:dyDescent="0.2">
      <c r="A4" s="171" t="s">
        <v>107</v>
      </c>
      <c r="B4" s="171"/>
      <c r="C4" s="35" t="s">
        <v>94</v>
      </c>
      <c r="D4" s="33" t="s">
        <v>92</v>
      </c>
      <c r="E4" s="172" t="s">
        <v>105</v>
      </c>
      <c r="F4" s="173"/>
    </row>
    <row r="5" spans="1:9" ht="10.5" customHeight="1" thickBot="1" x14ac:dyDescent="0.25">
      <c r="B5" s="109"/>
      <c r="C5" s="110"/>
    </row>
    <row r="6" spans="1:9" s="116" customFormat="1" ht="18.75" customHeight="1" thickBot="1" x14ac:dyDescent="0.3">
      <c r="A6" s="111" t="s">
        <v>69</v>
      </c>
      <c r="B6" s="112"/>
      <c r="C6" s="113"/>
      <c r="D6" s="113"/>
      <c r="E6" s="114"/>
      <c r="F6" s="115"/>
    </row>
    <row r="7" spans="1:9" ht="18.75" customHeight="1" x14ac:dyDescent="0.2">
      <c r="A7" s="1" t="s">
        <v>47</v>
      </c>
      <c r="B7" s="174" t="s">
        <v>65</v>
      </c>
      <c r="C7" s="174"/>
      <c r="D7" s="175" t="s">
        <v>73</v>
      </c>
      <c r="E7" s="176"/>
      <c r="F7" s="36">
        <f>ROUND(F54*(A11/D58),0)</f>
        <v>81117</v>
      </c>
      <c r="H7" s="117"/>
      <c r="I7" s="118"/>
    </row>
    <row r="8" spans="1:9" ht="18.75" customHeight="1" x14ac:dyDescent="0.2">
      <c r="A8" s="7">
        <v>1</v>
      </c>
      <c r="B8" s="179" t="s">
        <v>83</v>
      </c>
      <c r="C8" s="179"/>
      <c r="D8" s="180" t="s">
        <v>87</v>
      </c>
      <c r="E8" s="181"/>
      <c r="F8" s="37">
        <f>ROUND(F7*(IF(OR(A8&gt;1.05,A8&lt;0.95),0,A8)),0)</f>
        <v>81117</v>
      </c>
      <c r="H8" s="117"/>
      <c r="I8" s="118"/>
    </row>
    <row r="9" spans="1:9" ht="21" customHeight="1" x14ac:dyDescent="0.2">
      <c r="A9" s="2" t="s">
        <v>16</v>
      </c>
      <c r="B9" s="179" t="s">
        <v>66</v>
      </c>
      <c r="C9" s="179"/>
      <c r="D9" s="182"/>
      <c r="E9" s="181"/>
      <c r="F9" s="38"/>
      <c r="H9" s="119"/>
      <c r="I9" s="119"/>
    </row>
    <row r="10" spans="1:9" ht="18" customHeight="1" x14ac:dyDescent="0.2">
      <c r="A10" s="2" t="s">
        <v>10</v>
      </c>
      <c r="B10" s="179" t="s">
        <v>52</v>
      </c>
      <c r="C10" s="179"/>
      <c r="D10" s="182" t="s">
        <v>55</v>
      </c>
      <c r="E10" s="181"/>
      <c r="F10" s="39">
        <f>VLOOKUP($A$10,B106:C108,2,FALSE)/100</f>
        <v>8.3299999999999999E-2</v>
      </c>
      <c r="H10" s="119"/>
      <c r="I10" s="119"/>
    </row>
    <row r="11" spans="1:9" ht="22.5" customHeight="1" x14ac:dyDescent="0.2">
      <c r="A11" s="40">
        <v>108.9</v>
      </c>
      <c r="B11" s="183" t="s">
        <v>53</v>
      </c>
      <c r="C11" s="183"/>
      <c r="D11" s="184"/>
      <c r="E11" s="185"/>
      <c r="F11" s="41"/>
      <c r="H11" s="120"/>
      <c r="I11" s="120"/>
    </row>
    <row r="12" spans="1:9" ht="7.5" customHeight="1" thickBot="1" x14ac:dyDescent="0.25">
      <c r="A12" s="121"/>
      <c r="B12" s="122"/>
      <c r="C12" s="122"/>
      <c r="D12" s="123"/>
      <c r="E12" s="124"/>
      <c r="F12" s="125"/>
      <c r="H12" s="120"/>
      <c r="I12" s="120"/>
    </row>
    <row r="13" spans="1:9" s="129" customFormat="1" ht="18.75" customHeight="1" thickBot="1" x14ac:dyDescent="0.3">
      <c r="A13" s="186" t="s">
        <v>103</v>
      </c>
      <c r="B13" s="187"/>
      <c r="C13" s="187"/>
      <c r="D13" s="126" t="s">
        <v>95</v>
      </c>
      <c r="E13" s="127" t="s">
        <v>4</v>
      </c>
      <c r="F13" s="128" t="s">
        <v>56</v>
      </c>
    </row>
    <row r="14" spans="1:9" ht="4.5" customHeight="1" thickBot="1" x14ac:dyDescent="0.25">
      <c r="A14" s="130"/>
      <c r="B14" s="130"/>
      <c r="C14" s="130"/>
      <c r="D14" s="131"/>
      <c r="E14" s="132"/>
      <c r="F14" s="133"/>
    </row>
    <row r="15" spans="1:9" s="116" customFormat="1" ht="20.25" customHeight="1" thickBot="1" x14ac:dyDescent="0.25">
      <c r="A15" s="134" t="s">
        <v>62</v>
      </c>
      <c r="B15" s="188" t="s">
        <v>67</v>
      </c>
      <c r="C15" s="189"/>
      <c r="D15" s="135"/>
      <c r="E15" s="135"/>
      <c r="F15" s="136"/>
    </row>
    <row r="16" spans="1:9" ht="24" customHeight="1" x14ac:dyDescent="0.2">
      <c r="A16" s="137" t="s">
        <v>76</v>
      </c>
      <c r="B16" s="177" t="s">
        <v>82</v>
      </c>
      <c r="C16" s="178"/>
      <c r="D16" s="138">
        <v>1.1999999999999999E-3</v>
      </c>
      <c r="E16" s="3">
        <v>77</v>
      </c>
      <c r="F16" s="42">
        <f t="shared" ref="F16:F28" si="0">D16*E16</f>
        <v>9.2399999999999996E-2</v>
      </c>
    </row>
    <row r="17" spans="1:8" ht="27" customHeight="1" x14ac:dyDescent="0.2">
      <c r="A17" s="137" t="s">
        <v>77</v>
      </c>
      <c r="B17" s="177" t="s">
        <v>78</v>
      </c>
      <c r="C17" s="178"/>
      <c r="D17" s="139">
        <v>1.5E-3</v>
      </c>
      <c r="E17" s="4">
        <v>2</v>
      </c>
      <c r="F17" s="43">
        <f t="shared" si="0"/>
        <v>3.0000000000000001E-3</v>
      </c>
    </row>
    <row r="18" spans="1:8" ht="27.75" customHeight="1" x14ac:dyDescent="0.2">
      <c r="A18" s="137" t="s">
        <v>0</v>
      </c>
      <c r="B18" s="177" t="s">
        <v>96</v>
      </c>
      <c r="C18" s="178"/>
      <c r="D18" s="139">
        <v>1.1999999999999999E-3</v>
      </c>
      <c r="E18" s="4">
        <v>2</v>
      </c>
      <c r="F18" s="43">
        <f t="shared" si="0"/>
        <v>2.3999999999999998E-3</v>
      </c>
    </row>
    <row r="19" spans="1:8" ht="27" customHeight="1" x14ac:dyDescent="0.2">
      <c r="A19" s="137" t="s">
        <v>1</v>
      </c>
      <c r="B19" s="177" t="s">
        <v>97</v>
      </c>
      <c r="C19" s="192"/>
      <c r="D19" s="139">
        <v>1.5E-3</v>
      </c>
      <c r="E19" s="165"/>
      <c r="F19" s="43">
        <f t="shared" si="0"/>
        <v>0</v>
      </c>
    </row>
    <row r="20" spans="1:8" ht="23.45" customHeight="1" thickBot="1" x14ac:dyDescent="0.25">
      <c r="A20" s="140" t="s">
        <v>111</v>
      </c>
      <c r="B20" s="193" t="s">
        <v>114</v>
      </c>
      <c r="C20" s="194"/>
      <c r="D20" s="141">
        <v>0.05</v>
      </c>
      <c r="E20" s="44">
        <v>1</v>
      </c>
      <c r="F20" s="45">
        <f>D20*E20</f>
        <v>0.05</v>
      </c>
    </row>
    <row r="21" spans="1:8" ht="6.75" customHeight="1" thickBot="1" x14ac:dyDescent="0.25">
      <c r="A21" s="143"/>
      <c r="B21" s="144"/>
      <c r="C21" s="145"/>
      <c r="D21" s="50"/>
      <c r="E21" s="146"/>
      <c r="F21" s="47"/>
    </row>
    <row r="22" spans="1:8" s="116" customFormat="1" ht="20.25" customHeight="1" thickBot="1" x14ac:dyDescent="0.25">
      <c r="A22" s="147" t="s">
        <v>57</v>
      </c>
      <c r="B22" s="195" t="s">
        <v>68</v>
      </c>
      <c r="C22" s="196"/>
      <c r="D22" s="148"/>
      <c r="E22" s="149"/>
      <c r="F22" s="48"/>
    </row>
    <row r="23" spans="1:8" ht="21.75" customHeight="1" x14ac:dyDescent="0.2">
      <c r="A23" s="137" t="s">
        <v>58</v>
      </c>
      <c r="B23" s="177" t="s">
        <v>79</v>
      </c>
      <c r="C23" s="197"/>
      <c r="D23" s="142">
        <v>1.8E-3</v>
      </c>
      <c r="E23" s="5">
        <v>10</v>
      </c>
      <c r="F23" s="46">
        <f t="shared" si="0"/>
        <v>1.7999999999999999E-2</v>
      </c>
    </row>
    <row r="24" spans="1:8" ht="18" customHeight="1" x14ac:dyDescent="0.2">
      <c r="A24" s="137" t="s">
        <v>59</v>
      </c>
      <c r="B24" s="177" t="s">
        <v>98</v>
      </c>
      <c r="C24" s="197"/>
      <c r="D24" s="139">
        <v>1.8E-3</v>
      </c>
      <c r="E24" s="6"/>
      <c r="F24" s="43">
        <f t="shared" si="0"/>
        <v>0</v>
      </c>
    </row>
    <row r="25" spans="1:8" ht="28.5" customHeight="1" x14ac:dyDescent="0.2">
      <c r="A25" s="137" t="s">
        <v>60</v>
      </c>
      <c r="B25" s="177" t="s">
        <v>80</v>
      </c>
      <c r="C25" s="178"/>
      <c r="D25" s="139">
        <v>2.5000000000000001E-3</v>
      </c>
      <c r="E25" s="6">
        <v>3</v>
      </c>
      <c r="F25" s="43">
        <f t="shared" si="0"/>
        <v>7.4999999999999997E-3</v>
      </c>
    </row>
    <row r="26" spans="1:8" ht="27" customHeight="1" x14ac:dyDescent="0.2">
      <c r="A26" s="137" t="s">
        <v>61</v>
      </c>
      <c r="B26" s="177" t="s">
        <v>81</v>
      </c>
      <c r="C26" s="178"/>
      <c r="D26" s="139">
        <v>2.5000000000000001E-3</v>
      </c>
      <c r="E26" s="6"/>
      <c r="F26" s="43">
        <f t="shared" si="0"/>
        <v>0</v>
      </c>
    </row>
    <row r="27" spans="1:8" ht="27" customHeight="1" x14ac:dyDescent="0.2">
      <c r="A27" s="137" t="s">
        <v>2</v>
      </c>
      <c r="B27" s="177" t="s">
        <v>108</v>
      </c>
      <c r="C27" s="192"/>
      <c r="D27" s="139">
        <v>1.2999999999999999E-3</v>
      </c>
      <c r="E27" s="6">
        <v>5</v>
      </c>
      <c r="F27" s="43">
        <f t="shared" si="0"/>
        <v>6.4999999999999997E-3</v>
      </c>
    </row>
    <row r="28" spans="1:8" ht="27.75" customHeight="1" x14ac:dyDescent="0.2">
      <c r="A28" s="137" t="s">
        <v>3</v>
      </c>
      <c r="B28" s="177" t="s">
        <v>99</v>
      </c>
      <c r="C28" s="192"/>
      <c r="D28" s="139">
        <v>2.0999999999999999E-3</v>
      </c>
      <c r="E28" s="6">
        <v>51</v>
      </c>
      <c r="F28" s="43">
        <f t="shared" si="0"/>
        <v>0.10709999999999999</v>
      </c>
      <c r="H28" s="64">
        <v>1</v>
      </c>
    </row>
    <row r="29" spans="1:8" ht="18" customHeight="1" thickBot="1" x14ac:dyDescent="0.25">
      <c r="A29" s="140" t="s">
        <v>112</v>
      </c>
      <c r="B29" s="193" t="s">
        <v>113</v>
      </c>
      <c r="C29" s="194"/>
      <c r="D29" s="141">
        <v>0.2</v>
      </c>
      <c r="E29" s="167">
        <f>SUM(F23:F28)</f>
        <v>0.1391</v>
      </c>
      <c r="F29" s="166">
        <f>E29*D29</f>
        <v>2.7820000000000001E-2</v>
      </c>
    </row>
    <row r="30" spans="1:8" ht="6.75" customHeight="1" thickBot="1" x14ac:dyDescent="0.25">
      <c r="A30" s="150"/>
      <c r="B30" s="190"/>
      <c r="C30" s="191"/>
      <c r="D30" s="151"/>
      <c r="E30" s="103"/>
      <c r="F30" s="49"/>
    </row>
    <row r="31" spans="1:8" ht="18" customHeight="1" thickBot="1" x14ac:dyDescent="0.25">
      <c r="A31" s="150"/>
      <c r="B31" s="190" t="s">
        <v>91</v>
      </c>
      <c r="C31" s="191"/>
      <c r="D31" s="151"/>
      <c r="E31" s="103"/>
      <c r="F31" s="49">
        <f>SUM(F16:F29)</f>
        <v>0.31472</v>
      </c>
      <c r="H31" s="152"/>
    </row>
    <row r="32" spans="1:8" ht="6.75" customHeight="1" thickBot="1" x14ac:dyDescent="0.25">
      <c r="B32" s="198"/>
      <c r="C32" s="198"/>
      <c r="D32" s="153"/>
      <c r="E32" s="154"/>
      <c r="F32" s="50"/>
      <c r="H32" s="152"/>
    </row>
    <row r="33" spans="1:8" ht="19.5" customHeight="1" x14ac:dyDescent="0.2">
      <c r="A33" s="199"/>
      <c r="B33" s="202" t="s">
        <v>71</v>
      </c>
      <c r="C33" s="203"/>
      <c r="D33" s="155"/>
      <c r="E33" s="155"/>
      <c r="F33" s="51">
        <f>$F$8*$F$31</f>
        <v>25529.142240000001</v>
      </c>
      <c r="H33" s="156"/>
    </row>
    <row r="34" spans="1:8" ht="18" customHeight="1" x14ac:dyDescent="0.2">
      <c r="A34" s="200"/>
      <c r="B34" s="204" t="s">
        <v>55</v>
      </c>
      <c r="C34" s="205"/>
      <c r="D34" s="52"/>
      <c r="E34" s="52">
        <f>F10</f>
        <v>8.3299999999999999E-2</v>
      </c>
      <c r="F34" s="53">
        <f>F$33*E34</f>
        <v>2126.5775485919999</v>
      </c>
    </row>
    <row r="35" spans="1:8" ht="20.25" customHeight="1" thickBot="1" x14ac:dyDescent="0.25">
      <c r="A35" s="201"/>
      <c r="B35" s="206" t="s">
        <v>5</v>
      </c>
      <c r="C35" s="207"/>
      <c r="D35" s="54"/>
      <c r="E35" s="54">
        <f>D57</f>
        <v>0.04</v>
      </c>
      <c r="F35" s="55">
        <f>F$33*E35</f>
        <v>1021.1656896000001</v>
      </c>
      <c r="H35" s="157"/>
    </row>
    <row r="36" spans="1:8" ht="8.25" customHeight="1" thickBot="1" x14ac:dyDescent="0.25">
      <c r="B36" s="157"/>
      <c r="C36" s="157"/>
      <c r="D36" s="158"/>
      <c r="E36" s="56"/>
      <c r="F36" s="57"/>
      <c r="H36" s="157"/>
    </row>
    <row r="37" spans="1:8" ht="23.25" customHeight="1" thickBot="1" x14ac:dyDescent="0.25">
      <c r="A37" s="159"/>
      <c r="B37" s="209" t="s">
        <v>72</v>
      </c>
      <c r="C37" s="210"/>
      <c r="D37" s="160"/>
      <c r="E37" s="58">
        <f>F31*(1+E34+E35)</f>
        <v>0.35352497599999999</v>
      </c>
      <c r="F37" s="59">
        <f>SUM(F33:F35)</f>
        <v>28676.885478191998</v>
      </c>
      <c r="H37" s="157"/>
    </row>
    <row r="38" spans="1:8" ht="20.25" customHeight="1" thickBot="1" x14ac:dyDescent="0.25">
      <c r="A38" s="161"/>
      <c r="B38" s="211" t="s">
        <v>100</v>
      </c>
      <c r="C38" s="212"/>
      <c r="D38" s="8"/>
      <c r="E38" s="8"/>
      <c r="F38" s="60">
        <f>F37/12</f>
        <v>2389.740456516</v>
      </c>
      <c r="H38" s="162"/>
    </row>
    <row r="39" spans="1:8" ht="7.5" customHeight="1" thickBot="1" x14ac:dyDescent="0.25">
      <c r="B39" s="213"/>
      <c r="C39" s="213"/>
      <c r="D39" s="67"/>
      <c r="E39" s="68"/>
      <c r="F39" s="69"/>
      <c r="H39" s="157"/>
    </row>
    <row r="40" spans="1:8" s="99" customFormat="1" ht="19.5" customHeight="1" x14ac:dyDescent="0.2">
      <c r="A40" s="214" t="s">
        <v>54</v>
      </c>
      <c r="B40" s="215"/>
      <c r="C40" s="163" t="s">
        <v>101</v>
      </c>
      <c r="D40" s="216" t="s">
        <v>102</v>
      </c>
      <c r="E40" s="217"/>
      <c r="F40" s="218"/>
      <c r="H40" s="164"/>
    </row>
    <row r="41" spans="1:8" ht="39.75" customHeight="1" thickBot="1" x14ac:dyDescent="0.25">
      <c r="A41" s="219"/>
      <c r="B41" s="220"/>
      <c r="C41" s="168"/>
      <c r="D41" s="221"/>
      <c r="E41" s="222"/>
      <c r="F41" s="223"/>
      <c r="H41" s="9"/>
    </row>
    <row r="42" spans="1:8" ht="23.25" customHeight="1" x14ac:dyDescent="0.2">
      <c r="A42" s="61"/>
      <c r="B42" s="61"/>
      <c r="C42" s="62"/>
      <c r="D42" s="63"/>
      <c r="E42" s="63"/>
      <c r="H42" s="9"/>
    </row>
    <row r="43" spans="1:8" ht="24" customHeight="1" x14ac:dyDescent="0.2">
      <c r="A43" s="61"/>
      <c r="B43" s="61"/>
      <c r="C43" s="62"/>
      <c r="D43" s="63"/>
      <c r="E43" s="63"/>
      <c r="H43" s="9"/>
    </row>
    <row r="44" spans="1:8" ht="17.45" customHeight="1" x14ac:dyDescent="0.2">
      <c r="C44" s="62"/>
      <c r="D44" s="63"/>
      <c r="E44" s="63"/>
    </row>
    <row r="45" spans="1:8" ht="18" hidden="1" customHeight="1" x14ac:dyDescent="0.2">
      <c r="C45" s="66"/>
      <c r="D45" s="67"/>
      <c r="E45" s="68"/>
      <c r="F45" s="69"/>
    </row>
    <row r="46" spans="1:8" ht="31.5" hidden="1" customHeight="1" thickTop="1" thickBot="1" x14ac:dyDescent="0.25">
      <c r="C46" s="70" t="s">
        <v>88</v>
      </c>
      <c r="D46" s="10" t="s">
        <v>89</v>
      </c>
      <c r="E46" s="11" t="s">
        <v>75</v>
      </c>
    </row>
    <row r="47" spans="1:8" ht="17.100000000000001" hidden="1" customHeight="1" thickTop="1" x14ac:dyDescent="0.2">
      <c r="C47" s="71" t="s">
        <v>50</v>
      </c>
      <c r="D47" s="72">
        <v>87834</v>
      </c>
      <c r="E47" s="73">
        <v>25833</v>
      </c>
      <c r="F47" s="74"/>
      <c r="G47" s="75"/>
    </row>
    <row r="48" spans="1:8" ht="21" hidden="1" customHeight="1" x14ac:dyDescent="0.2">
      <c r="C48" s="76" t="s">
        <v>51</v>
      </c>
      <c r="D48" s="77">
        <v>77500</v>
      </c>
      <c r="E48" s="78">
        <v>25834</v>
      </c>
      <c r="F48" s="74"/>
      <c r="G48" s="75"/>
    </row>
    <row r="49" spans="2:7" ht="19.5" hidden="1" customHeight="1" x14ac:dyDescent="0.2">
      <c r="C49" s="76" t="s">
        <v>47</v>
      </c>
      <c r="D49" s="77">
        <v>67167</v>
      </c>
      <c r="E49" s="78">
        <v>25833</v>
      </c>
      <c r="F49" s="74"/>
      <c r="G49" s="75"/>
    </row>
    <row r="50" spans="2:7" ht="18.600000000000001" hidden="1" customHeight="1" x14ac:dyDescent="0.2">
      <c r="C50" s="76" t="s">
        <v>48</v>
      </c>
      <c r="D50" s="77">
        <v>62000</v>
      </c>
      <c r="E50" s="78">
        <v>20667</v>
      </c>
      <c r="F50" s="74"/>
      <c r="G50" s="75"/>
    </row>
    <row r="51" spans="2:7" ht="18.600000000000001" hidden="1" customHeight="1" thickBot="1" x14ac:dyDescent="0.25">
      <c r="C51" s="79" t="s">
        <v>49</v>
      </c>
      <c r="D51" s="80">
        <v>53733</v>
      </c>
      <c r="E51" s="81">
        <v>8267</v>
      </c>
      <c r="F51" s="74"/>
      <c r="G51" s="75"/>
    </row>
    <row r="52" spans="2:7" ht="18.600000000000001" hidden="1" customHeight="1" thickTop="1" thickBot="1" x14ac:dyDescent="0.25">
      <c r="C52" s="82" t="s">
        <v>90</v>
      </c>
      <c r="D52" s="12">
        <f>VLOOKUP(A7,C47:D51,2,FALSE)</f>
        <v>67167</v>
      </c>
      <c r="E52" s="13">
        <f>VLOOKUP(A7,C47:E51,3,FALSE)</f>
        <v>25833</v>
      </c>
      <c r="G52" s="75"/>
    </row>
    <row r="53" spans="2:7" ht="19.5" hidden="1" customHeight="1" thickTop="1" thickBot="1" x14ac:dyDescent="0.25">
      <c r="C53" s="83" t="s">
        <v>70</v>
      </c>
      <c r="D53" s="84"/>
      <c r="E53" s="14">
        <f>VLOOKUP(A9,B33:F103,2,FALSE)/100</f>
        <v>0.54</v>
      </c>
      <c r="G53" s="15"/>
    </row>
    <row r="54" spans="2:7" ht="17.25" hidden="1" thickTop="1" thickBot="1" x14ac:dyDescent="0.25">
      <c r="B54" s="85"/>
      <c r="C54" s="86" t="s">
        <v>86</v>
      </c>
      <c r="D54" s="87">
        <f>D52</f>
        <v>67167</v>
      </c>
      <c r="E54" s="87">
        <f>E52*E53</f>
        <v>13949.820000000002</v>
      </c>
      <c r="F54" s="88">
        <f>SUM(D54:E54)</f>
        <v>81116.820000000007</v>
      </c>
    </row>
    <row r="55" spans="2:7" ht="15.75" hidden="1" x14ac:dyDescent="0.2">
      <c r="B55" s="85"/>
      <c r="C55" s="64"/>
      <c r="D55" s="89"/>
      <c r="E55" s="89"/>
      <c r="F55" s="90"/>
    </row>
    <row r="56" spans="2:7" hidden="1" x14ac:dyDescent="0.2">
      <c r="B56" s="85"/>
      <c r="C56" s="91"/>
      <c r="D56" s="89"/>
      <c r="E56" s="92"/>
    </row>
    <row r="57" spans="2:7" hidden="1" x14ac:dyDescent="0.2">
      <c r="C57" s="16" t="s">
        <v>5</v>
      </c>
      <c r="D57" s="17">
        <v>0.04</v>
      </c>
    </row>
    <row r="58" spans="2:7" hidden="1" x14ac:dyDescent="0.2">
      <c r="C58" s="94" t="s">
        <v>74</v>
      </c>
      <c r="D58" s="18">
        <v>108.9</v>
      </c>
    </row>
    <row r="59" spans="2:7" hidden="1" x14ac:dyDescent="0.2">
      <c r="B59" s="95"/>
      <c r="C59" s="96" t="s">
        <v>110</v>
      </c>
      <c r="D59" s="19">
        <f>A11/D58/100</f>
        <v>0.01</v>
      </c>
      <c r="E59" s="64"/>
    </row>
    <row r="60" spans="2:7" ht="8.1" hidden="1" customHeight="1" x14ac:dyDescent="0.2">
      <c r="B60" s="97"/>
      <c r="C60" s="20"/>
      <c r="D60" s="21"/>
      <c r="E60" s="22"/>
    </row>
    <row r="61" spans="2:7" hidden="1" x14ac:dyDescent="0.2">
      <c r="B61" s="98" t="s">
        <v>84</v>
      </c>
      <c r="C61" s="98" t="s">
        <v>85</v>
      </c>
      <c r="D61" s="23"/>
    </row>
    <row r="62" spans="2:7" hidden="1" x14ac:dyDescent="0.2">
      <c r="B62" s="24" t="s">
        <v>6</v>
      </c>
      <c r="C62" s="25">
        <v>0</v>
      </c>
    </row>
    <row r="63" spans="2:7" hidden="1" x14ac:dyDescent="0.2">
      <c r="B63" s="24" t="s">
        <v>7</v>
      </c>
      <c r="C63" s="25">
        <v>6</v>
      </c>
    </row>
    <row r="64" spans="2:7" hidden="1" x14ac:dyDescent="0.2">
      <c r="B64" s="24" t="s">
        <v>8</v>
      </c>
      <c r="C64" s="25">
        <v>12</v>
      </c>
    </row>
    <row r="65" spans="2:3" hidden="1" x14ac:dyDescent="0.2">
      <c r="B65" s="24" t="s">
        <v>9</v>
      </c>
      <c r="C65" s="25">
        <v>18</v>
      </c>
    </row>
    <row r="66" spans="2:3" hidden="1" x14ac:dyDescent="0.2">
      <c r="B66" s="24" t="s">
        <v>10</v>
      </c>
      <c r="C66" s="25">
        <v>24</v>
      </c>
    </row>
    <row r="67" spans="2:3" ht="6.95" hidden="1" customHeight="1" x14ac:dyDescent="0.2">
      <c r="B67" s="24" t="s">
        <v>11</v>
      </c>
      <c r="C67" s="25">
        <v>30</v>
      </c>
    </row>
    <row r="68" spans="2:3" hidden="1" x14ac:dyDescent="0.2">
      <c r="B68" s="24" t="s">
        <v>12</v>
      </c>
      <c r="C68" s="25">
        <v>35</v>
      </c>
    </row>
    <row r="69" spans="2:3" hidden="1" x14ac:dyDescent="0.2">
      <c r="B69" s="24" t="s">
        <v>13</v>
      </c>
      <c r="C69" s="25">
        <v>40</v>
      </c>
    </row>
    <row r="70" spans="2:3" hidden="1" x14ac:dyDescent="0.2">
      <c r="B70" s="24" t="s">
        <v>14</v>
      </c>
      <c r="C70" s="25">
        <v>45</v>
      </c>
    </row>
    <row r="71" spans="2:3" hidden="1" x14ac:dyDescent="0.2">
      <c r="B71" s="24" t="s">
        <v>15</v>
      </c>
      <c r="C71" s="25">
        <v>50</v>
      </c>
    </row>
    <row r="72" spans="2:3" hidden="1" x14ac:dyDescent="0.2">
      <c r="B72" s="24" t="s">
        <v>16</v>
      </c>
      <c r="C72" s="25">
        <v>54</v>
      </c>
    </row>
    <row r="73" spans="2:3" hidden="1" x14ac:dyDescent="0.2">
      <c r="B73" s="24" t="s">
        <v>17</v>
      </c>
      <c r="C73" s="25">
        <v>58</v>
      </c>
    </row>
    <row r="74" spans="2:3" hidden="1" x14ac:dyDescent="0.2">
      <c r="B74" s="24" t="s">
        <v>18</v>
      </c>
      <c r="C74" s="25">
        <v>62</v>
      </c>
    </row>
    <row r="75" spans="2:3" hidden="1" x14ac:dyDescent="0.2">
      <c r="B75" s="24" t="s">
        <v>19</v>
      </c>
      <c r="C75" s="25">
        <v>65</v>
      </c>
    </row>
    <row r="76" spans="2:3" hidden="1" x14ac:dyDescent="0.2">
      <c r="B76" s="24" t="s">
        <v>20</v>
      </c>
      <c r="C76" s="25">
        <v>68</v>
      </c>
    </row>
    <row r="77" spans="2:3" hidden="1" x14ac:dyDescent="0.2">
      <c r="B77" s="24" t="s">
        <v>21</v>
      </c>
      <c r="C77" s="25">
        <v>71</v>
      </c>
    </row>
    <row r="78" spans="2:3" hidden="1" x14ac:dyDescent="0.2">
      <c r="B78" s="24" t="s">
        <v>22</v>
      </c>
      <c r="C78" s="25">
        <v>74</v>
      </c>
    </row>
    <row r="79" spans="2:3" hidden="1" x14ac:dyDescent="0.2">
      <c r="B79" s="24" t="s">
        <v>23</v>
      </c>
      <c r="C79" s="25">
        <v>76</v>
      </c>
    </row>
    <row r="80" spans="2:3" hidden="1" x14ac:dyDescent="0.2">
      <c r="B80" s="24" t="s">
        <v>24</v>
      </c>
      <c r="C80" s="25">
        <v>78</v>
      </c>
    </row>
    <row r="81" spans="2:3" ht="8.1" hidden="1" customHeight="1" x14ac:dyDescent="0.2">
      <c r="B81" s="24" t="s">
        <v>25</v>
      </c>
      <c r="C81" s="25">
        <v>80</v>
      </c>
    </row>
    <row r="82" spans="2:3" hidden="1" x14ac:dyDescent="0.2">
      <c r="B82" s="24" t="s">
        <v>26</v>
      </c>
      <c r="C82" s="25">
        <v>81.5</v>
      </c>
    </row>
    <row r="83" spans="2:3" hidden="1" x14ac:dyDescent="0.2">
      <c r="B83" s="24" t="s">
        <v>27</v>
      </c>
      <c r="C83" s="25">
        <v>83</v>
      </c>
    </row>
    <row r="84" spans="2:3" hidden="1" x14ac:dyDescent="0.2">
      <c r="B84" s="24" t="s">
        <v>28</v>
      </c>
      <c r="C84" s="25">
        <v>84.5</v>
      </c>
    </row>
    <row r="85" spans="2:3" hidden="1" x14ac:dyDescent="0.2">
      <c r="B85" s="24" t="s">
        <v>29</v>
      </c>
      <c r="C85" s="25">
        <v>86</v>
      </c>
    </row>
    <row r="86" spans="2:3" hidden="1" x14ac:dyDescent="0.2">
      <c r="B86" s="24" t="s">
        <v>30</v>
      </c>
      <c r="C86" s="25">
        <v>87</v>
      </c>
    </row>
    <row r="87" spans="2:3" hidden="1" x14ac:dyDescent="0.2">
      <c r="B87" s="24" t="s">
        <v>31</v>
      </c>
      <c r="C87" s="25">
        <v>88</v>
      </c>
    </row>
    <row r="88" spans="2:3" ht="6.95" hidden="1" customHeight="1" x14ac:dyDescent="0.2">
      <c r="B88" s="24" t="s">
        <v>32</v>
      </c>
      <c r="C88" s="25">
        <v>89</v>
      </c>
    </row>
    <row r="89" spans="2:3" hidden="1" x14ac:dyDescent="0.2">
      <c r="B89" s="24" t="s">
        <v>33</v>
      </c>
      <c r="C89" s="25">
        <v>90</v>
      </c>
    </row>
    <row r="90" spans="2:3" hidden="1" x14ac:dyDescent="0.2">
      <c r="B90" s="24" t="s">
        <v>34</v>
      </c>
      <c r="C90" s="25">
        <v>91</v>
      </c>
    </row>
    <row r="91" spans="2:3" hidden="1" x14ac:dyDescent="0.2">
      <c r="B91" s="24" t="s">
        <v>35</v>
      </c>
      <c r="C91" s="25">
        <v>92</v>
      </c>
    </row>
    <row r="92" spans="2:3" hidden="1" x14ac:dyDescent="0.2">
      <c r="B92" s="24" t="s">
        <v>36</v>
      </c>
      <c r="C92" s="25">
        <v>93</v>
      </c>
    </row>
    <row r="93" spans="2:3" hidden="1" x14ac:dyDescent="0.2">
      <c r="B93" s="24" t="s">
        <v>37</v>
      </c>
      <c r="C93" s="25">
        <v>94</v>
      </c>
    </row>
    <row r="94" spans="2:3" hidden="1" x14ac:dyDescent="0.2">
      <c r="B94" s="24" t="s">
        <v>38</v>
      </c>
      <c r="C94" s="25">
        <v>95</v>
      </c>
    </row>
    <row r="95" spans="2:3" hidden="1" x14ac:dyDescent="0.2">
      <c r="B95" s="24" t="s">
        <v>39</v>
      </c>
      <c r="C95" s="25">
        <v>96</v>
      </c>
    </row>
    <row r="96" spans="2:3" hidden="1" x14ac:dyDescent="0.2">
      <c r="B96" s="24" t="s">
        <v>40</v>
      </c>
      <c r="C96" s="25">
        <v>97</v>
      </c>
    </row>
    <row r="97" spans="2:6" hidden="1" x14ac:dyDescent="0.2">
      <c r="B97" s="24" t="s">
        <v>41</v>
      </c>
      <c r="C97" s="25">
        <v>97.5</v>
      </c>
    </row>
    <row r="98" spans="2:6" hidden="1" x14ac:dyDescent="0.2">
      <c r="B98" s="24" t="s">
        <v>42</v>
      </c>
      <c r="C98" s="25">
        <v>98</v>
      </c>
    </row>
    <row r="99" spans="2:6" hidden="1" x14ac:dyDescent="0.2">
      <c r="B99" s="24" t="s">
        <v>43</v>
      </c>
      <c r="C99" s="25">
        <v>98.5</v>
      </c>
    </row>
    <row r="100" spans="2:6" hidden="1" x14ac:dyDescent="0.2">
      <c r="B100" s="24" t="s">
        <v>44</v>
      </c>
      <c r="C100" s="25">
        <v>99</v>
      </c>
    </row>
    <row r="101" spans="2:6" hidden="1" x14ac:dyDescent="0.2">
      <c r="B101" s="24" t="s">
        <v>45</v>
      </c>
      <c r="C101" s="25">
        <v>99.5</v>
      </c>
    </row>
    <row r="102" spans="2:6" hidden="1" x14ac:dyDescent="0.2">
      <c r="B102" s="26" t="s">
        <v>46</v>
      </c>
      <c r="C102" s="27">
        <v>100</v>
      </c>
    </row>
    <row r="103" spans="2:6" hidden="1" x14ac:dyDescent="0.2"/>
    <row r="104" spans="2:6" hidden="1" x14ac:dyDescent="0.2"/>
    <row r="105" spans="2:6" hidden="1" x14ac:dyDescent="0.2">
      <c r="B105" s="101"/>
      <c r="C105" s="102" t="s">
        <v>55</v>
      </c>
    </row>
    <row r="106" spans="2:6" hidden="1" x14ac:dyDescent="0.2">
      <c r="B106" s="28" t="s">
        <v>10</v>
      </c>
      <c r="C106" s="29">
        <v>8.33</v>
      </c>
    </row>
    <row r="107" spans="2:6" hidden="1" x14ac:dyDescent="0.2">
      <c r="B107" s="28" t="s">
        <v>11</v>
      </c>
      <c r="C107" s="29">
        <v>10.63</v>
      </c>
    </row>
    <row r="108" spans="2:6" hidden="1" x14ac:dyDescent="0.2">
      <c r="B108" s="30" t="s">
        <v>12</v>
      </c>
      <c r="C108" s="31">
        <v>13.04</v>
      </c>
      <c r="E108" s="208" t="s">
        <v>104</v>
      </c>
      <c r="F108" s="208"/>
    </row>
    <row r="109" spans="2:6" hidden="1" x14ac:dyDescent="0.2"/>
    <row r="110" spans="2:6" ht="18" hidden="1" customHeight="1" x14ac:dyDescent="0.2"/>
    <row r="111" spans="2:6" ht="15.75" customHeight="1" x14ac:dyDescent="0.2"/>
  </sheetData>
  <mergeCells count="44">
    <mergeCell ref="E108:F108"/>
    <mergeCell ref="B37:C37"/>
    <mergeCell ref="B38:C38"/>
    <mergeCell ref="B39:C39"/>
    <mergeCell ref="A40:B40"/>
    <mergeCell ref="D40:F40"/>
    <mergeCell ref="A41:B41"/>
    <mergeCell ref="D41:F41"/>
    <mergeCell ref="B31:C31"/>
    <mergeCell ref="B32:C32"/>
    <mergeCell ref="A33:A35"/>
    <mergeCell ref="B33:C33"/>
    <mergeCell ref="B34:C34"/>
    <mergeCell ref="B35:C35"/>
    <mergeCell ref="B30:C30"/>
    <mergeCell ref="B18:C18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17:C17"/>
    <mergeCell ref="B8:C8"/>
    <mergeCell ref="D8:E8"/>
    <mergeCell ref="B9:C9"/>
    <mergeCell ref="D9:E9"/>
    <mergeCell ref="B10:C10"/>
    <mergeCell ref="D10:E10"/>
    <mergeCell ref="B11:C11"/>
    <mergeCell ref="D11:E11"/>
    <mergeCell ref="A13:C13"/>
    <mergeCell ref="B15:C15"/>
    <mergeCell ref="B16:C16"/>
    <mergeCell ref="A1:C1"/>
    <mergeCell ref="A3:B3"/>
    <mergeCell ref="A4:B4"/>
    <mergeCell ref="E4:F4"/>
    <mergeCell ref="B7:C7"/>
    <mergeCell ref="D7:E7"/>
  </mergeCells>
  <pageMargins left="0.39370078740157483" right="0.27559055118110237" top="0.19685039370078741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Leistungsvereinbarung</vt:lpstr>
      <vt:lpstr>Leistungsvereinbarung!Druckbereich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Organistenhonorare</dc:title>
  <dc:creator>Hubert Fuchs</dc:creator>
  <cp:lastModifiedBy>Dominik Thali</cp:lastModifiedBy>
  <cp:lastPrinted>2016-12-06T14:35:54Z</cp:lastPrinted>
  <dcterms:created xsi:type="dcterms:W3CDTF">2000-02-15T16:03:03Z</dcterms:created>
  <dcterms:modified xsi:type="dcterms:W3CDTF">2017-01-23T15:34:01Z</dcterms:modified>
</cp:coreProperties>
</file>